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5775" tabRatio="942" firstSheet="2" activeTab="3"/>
  </bookViews>
  <sheets>
    <sheet name="UZ II ARAD" sheetId="1" r:id="rId1"/>
    <sheet name="BOCSIG" sheetId="2" r:id="rId2"/>
    <sheet name="CASOAIA" sheetId="3" r:id="rId3"/>
    <sheet name="CERMEI" sheetId="4" r:id="rId4"/>
    <sheet name="CURTICI" sheetId="5" r:id="rId5"/>
    <sheet name="FELNAC " sheetId="6" r:id="rId6"/>
    <sheet name="GURAHONT" sheetId="7" r:id="rId7"/>
    <sheet name="HĂLMĂGEL" sheetId="8" r:id="rId8"/>
    <sheet name="INEU" sheetId="9" r:id="rId9"/>
    <sheet name="LIPOVA" sheetId="10" r:id="rId10"/>
    <sheet name="MANASTUR" sheetId="11" r:id="rId11"/>
    <sheet name="MONEASA" sheetId="12" r:id="rId12"/>
    <sheet name="NĂDLAC" sheetId="13" r:id="rId13"/>
    <sheet name="PECICA" sheetId="14" r:id="rId14"/>
    <sheet name="PÂNCOTA" sheetId="15" r:id="rId15"/>
    <sheet name="SAGU" sheetId="16" r:id="rId16"/>
    <sheet name="SÂNTANA" sheetId="17" r:id="rId17"/>
    <sheet name="ŞEPREUŞ" sheetId="18" r:id="rId18"/>
    <sheet name="VINGA" sheetId="19" r:id="rId19"/>
    <sheet name="VĂRŞAND" sheetId="20" r:id="rId20"/>
    <sheet name="ZĂBRANI" sheetId="21" r:id="rId21"/>
    <sheet name="ZĂRAND" sheetId="22" r:id="rId22"/>
    <sheet name="UZINA APA III" sheetId="23" r:id="rId23"/>
    <sheet name="CARAND" sheetId="24" r:id="rId24"/>
    <sheet name="CHISINEU CRIS" sheetId="25" r:id="rId25"/>
    <sheet name="GRANICERI" sheetId="26" r:id="rId26"/>
    <sheet name="NADALBESTI" sheetId="27" r:id="rId27"/>
    <sheet name="PEREGU MIC" sheetId="28" r:id="rId28"/>
    <sheet name="SEMLAC" sheetId="29" r:id="rId29"/>
    <sheet name="SEBIS" sheetId="30" r:id="rId30"/>
    <sheet name="VARADIA" sheetId="31" r:id="rId31"/>
  </sheets>
  <definedNames>
    <definedName name="_xlnm.Print_Area" localSheetId="0">'UZ II ARAD'!$A$1:$T$431</definedName>
  </definedNames>
  <calcPr fullCalcOnLoad="1"/>
</workbook>
</file>

<file path=xl/sharedStrings.xml><?xml version="1.0" encoding="utf-8"?>
<sst xmlns="http://schemas.openxmlformats.org/spreadsheetml/2006/main" count="3445" uniqueCount="82">
  <si>
    <t>Turb</t>
  </si>
  <si>
    <t>Cond</t>
  </si>
  <si>
    <t>pH</t>
  </si>
  <si>
    <t>NH4</t>
  </si>
  <si>
    <t>NO2</t>
  </si>
  <si>
    <t>NO3</t>
  </si>
  <si>
    <t>CCOMn</t>
  </si>
  <si>
    <t>Dt</t>
  </si>
  <si>
    <t>Cl</t>
  </si>
  <si>
    <t>Fe</t>
  </si>
  <si>
    <t>Mn</t>
  </si>
  <si>
    <t>Cl rez</t>
  </si>
  <si>
    <t>Colonii 
bact.22 C</t>
  </si>
  <si>
    <t>Colonii 
bact.37 C</t>
  </si>
  <si>
    <t>Coliformi</t>
  </si>
  <si>
    <t>E. coli</t>
  </si>
  <si>
    <t>Enterococi</t>
  </si>
  <si>
    <t>NTU</t>
  </si>
  <si>
    <t>μS/cm</t>
  </si>
  <si>
    <t>mg/l</t>
  </si>
  <si>
    <r>
      <t>mg/l O</t>
    </r>
    <r>
      <rPr>
        <vertAlign val="subscript"/>
        <sz val="10"/>
        <color indexed="12"/>
        <rFont val="Arial"/>
        <family val="2"/>
      </rPr>
      <t>2</t>
    </r>
  </si>
  <si>
    <r>
      <t>0</t>
    </r>
    <r>
      <rPr>
        <sz val="10"/>
        <color indexed="12"/>
        <rFont val="Arial"/>
        <family val="2"/>
      </rPr>
      <t xml:space="preserve"> germ</t>
    </r>
  </si>
  <si>
    <t>μg/l</t>
  </si>
  <si>
    <t>/ ml</t>
  </si>
  <si>
    <t>Data</t>
  </si>
  <si>
    <t>Min</t>
  </si>
  <si>
    <t>Med</t>
  </si>
  <si>
    <t>Max</t>
  </si>
  <si>
    <t>Nr. probe</t>
  </si>
  <si>
    <t>Depăşiri</t>
  </si>
  <si>
    <t>% depăşiri</t>
  </si>
  <si>
    <t>TOTAL IR + CR</t>
  </si>
  <si>
    <t>Valori max. admise 
Lege 458 / 2002</t>
  </si>
  <si>
    <t>Cod</t>
  </si>
  <si>
    <t>Entero-
coci</t>
  </si>
  <si>
    <t>/100 ml</t>
  </si>
  <si>
    <t>Coli-
formi</t>
  </si>
  <si>
    <t>IR 0,1
R 0,5</t>
  </si>
  <si>
    <t>Colonii 
bact.
22 gr. C</t>
  </si>
  <si>
    <t>Colonii 
bact.
37 gr. C</t>
  </si>
  <si>
    <t>6,5-
9,5</t>
  </si>
  <si>
    <t>IR 0&lt;0,5
R &gt;0,1</t>
  </si>
  <si>
    <t>Cl total</t>
  </si>
  <si>
    <t>Intrare reţea</t>
  </si>
  <si>
    <t>Consumator</t>
  </si>
  <si>
    <t>&lt; 5</t>
  </si>
  <si>
    <t>UZINA APA II ARAD</t>
  </si>
  <si>
    <t>Clostridium</t>
  </si>
  <si>
    <t>UZINA  BOCSIG  2017</t>
  </si>
  <si>
    <t>UZINA APA CASOAIA</t>
  </si>
  <si>
    <t>UZINA APA CERMEI</t>
  </si>
  <si>
    <t>UZINA APA CURTICI</t>
  </si>
  <si>
    <t>UZINA APA FELNAC</t>
  </si>
  <si>
    <t>UZINA APA GURAHONŢ</t>
  </si>
  <si>
    <t>UZINA APA HĂLMĂGEL</t>
  </si>
  <si>
    <t>UZINA APA INEU</t>
  </si>
  <si>
    <t>UZINA APA LIPOVA</t>
  </si>
  <si>
    <t>UZINA APA MONEASA</t>
  </si>
  <si>
    <t>UZINA APA NĂDLAC</t>
  </si>
  <si>
    <t>UZINA APA PECICA</t>
  </si>
  <si>
    <t>UZINA APA PÂNCOTA</t>
  </si>
  <si>
    <t>UZINA APA SÂNTANA</t>
  </si>
  <si>
    <t>UZINA APA ŞEPREUŞ</t>
  </si>
  <si>
    <t>UZINA APA VINGA</t>
  </si>
  <si>
    <t>UZINA APA ZĂRAND</t>
  </si>
  <si>
    <t>UZINA APA VĂRŞAND</t>
  </si>
  <si>
    <t>UZINA  APA ZĂBRANI</t>
  </si>
  <si>
    <t>UZINA APA ZĂBRANI</t>
  </si>
  <si>
    <t>UZINA APA MĂNĂŞTUR</t>
  </si>
  <si>
    <t>UZINA APA ŞAGU</t>
  </si>
  <si>
    <t>UZINA APA III</t>
  </si>
  <si>
    <t>UZINA APA CĂRAND</t>
  </si>
  <si>
    <t>UZINA APA NĂDĂLBEŞTI</t>
  </si>
  <si>
    <t>clostridium</t>
  </si>
  <si>
    <t>UZINA APA PEREG</t>
  </si>
  <si>
    <t>UZINA APA SEMLAC</t>
  </si>
  <si>
    <t>07.Mar</t>
  </si>
  <si>
    <t>12.Mar</t>
  </si>
  <si>
    <t>15.Mar</t>
  </si>
  <si>
    <t>UZINA APA SEBIŞ</t>
  </si>
  <si>
    <t>UZINA APA VĂRĂDIA</t>
  </si>
  <si>
    <t>0,1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</si>
</sst>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0.0"/>
    <numFmt numFmtId="189" formatCode="d\-mmm;@"/>
    <numFmt numFmtId="190" formatCode="0.000"/>
    <numFmt numFmtId="191" formatCode="0.0%"/>
    <numFmt numFmtId="192" formatCode="dd\ mmm"/>
    <numFmt numFmtId="193" formatCode="dd\-mmm\-yy"/>
    <numFmt numFmtId="194" formatCode="0.0000"/>
    <numFmt numFmtId="195" formatCode="mmm/yyyy"/>
    <numFmt numFmtId="196" formatCode="[$-40E]yyyy\.\ mmmm\ d\."/>
    <numFmt numFmtId="197" formatCode="[$-40E]yy/\ mmmm;@"/>
    <numFmt numFmtId="198" formatCode="#,##0.00\ &quot;Ft&quot;"/>
    <numFmt numFmtId="199" formatCode="yyyy/mm/dd;@"/>
    <numFmt numFmtId="200" formatCode="[$-418]d\ mmmm\ yyyy"/>
    <numFmt numFmtId="201" formatCode="dd/mm/yy;@"/>
    <numFmt numFmtId="202" formatCode="0.00000"/>
    <numFmt numFmtId="203" formatCode="[$-409]dddd\,\ mmmm\ dd\,\ yyyy"/>
    <numFmt numFmtId="204" formatCode="[$-409]h:mm:ss\ AM/PM"/>
    <numFmt numFmtId="205" formatCode="0.000%"/>
    <numFmt numFmtId="206" formatCode="0.0000%"/>
    <numFmt numFmtId="207" formatCode="0.00000%"/>
    <numFmt numFmtId="208" formatCode="0.000000%"/>
    <numFmt numFmtId="209" formatCode="mmm\-yyyy"/>
    <numFmt numFmtId="210" formatCode="_(* #,##0.000_);_(* \(#,##0.000\);_(* &quot;-&quot;??_);_(@_)"/>
    <numFmt numFmtId="211" formatCode="dd/mm/yyyy"/>
  </numFmts>
  <fonts count="49"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vertAlign val="subscript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0" xfId="57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7" fillId="40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8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38" borderId="21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1" fontId="0" fillId="38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190" fontId="0" fillId="33" borderId="2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9" fontId="0" fillId="0" borderId="23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37" borderId="26" xfId="0" applyNumberFormat="1" applyFont="1" applyFill="1" applyBorder="1" applyAlignment="1">
      <alignment horizontal="center"/>
    </xf>
    <xf numFmtId="189" fontId="0" fillId="0" borderId="24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36" borderId="24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37" borderId="28" xfId="0" applyNumberFormat="1" applyFont="1" applyFill="1" applyBorder="1" applyAlignment="1">
      <alignment horizontal="center"/>
    </xf>
    <xf numFmtId="0" fontId="0" fillId="41" borderId="29" xfId="0" applyFont="1" applyFill="1" applyBorder="1" applyAlignment="1">
      <alignment horizontal="center"/>
    </xf>
    <xf numFmtId="0" fontId="9" fillId="41" borderId="29" xfId="0" applyFont="1" applyFill="1" applyBorder="1" applyAlignment="1">
      <alignment horizontal="center"/>
    </xf>
    <xf numFmtId="1" fontId="9" fillId="41" borderId="29" xfId="0" applyNumberFormat="1" applyFont="1" applyFill="1" applyBorder="1" applyAlignment="1">
      <alignment horizontal="center"/>
    </xf>
    <xf numFmtId="2" fontId="9" fillId="41" borderId="29" xfId="0" applyNumberFormat="1" applyFont="1" applyFill="1" applyBorder="1" applyAlignment="1">
      <alignment horizontal="center"/>
    </xf>
    <xf numFmtId="2" fontId="0" fillId="41" borderId="29" xfId="0" applyNumberFormat="1" applyFont="1" applyFill="1" applyBorder="1" applyAlignment="1">
      <alignment horizontal="center"/>
    </xf>
    <xf numFmtId="188" fontId="0" fillId="41" borderId="29" xfId="0" applyNumberFormat="1" applyFont="1" applyFill="1" applyBorder="1" applyAlignment="1">
      <alignment horizontal="center"/>
    </xf>
    <xf numFmtId="1" fontId="0" fillId="41" borderId="29" xfId="0" applyNumberFormat="1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190" fontId="0" fillId="41" borderId="23" xfId="0" applyNumberFormat="1" applyFont="1" applyFill="1" applyBorder="1" applyAlignment="1">
      <alignment horizontal="center"/>
    </xf>
    <xf numFmtId="1" fontId="0" fillId="41" borderId="23" xfId="0" applyNumberFormat="1" applyFont="1" applyFill="1" applyBorder="1" applyAlignment="1">
      <alignment horizontal="center"/>
    </xf>
    <xf numFmtId="2" fontId="9" fillId="41" borderId="23" xfId="0" applyNumberFormat="1" applyFont="1" applyFill="1" applyBorder="1" applyAlignment="1">
      <alignment horizontal="center"/>
    </xf>
    <xf numFmtId="1" fontId="9" fillId="41" borderId="23" xfId="0" applyNumberFormat="1" applyFont="1" applyFill="1" applyBorder="1" applyAlignment="1">
      <alignment horizontal="center"/>
    </xf>
    <xf numFmtId="2" fontId="0" fillId="41" borderId="23" xfId="0" applyNumberFormat="1" applyFont="1" applyFill="1" applyBorder="1" applyAlignment="1">
      <alignment horizontal="center"/>
    </xf>
    <xf numFmtId="188" fontId="0" fillId="41" borderId="23" xfId="0" applyNumberFormat="1" applyFont="1" applyFill="1" applyBorder="1" applyAlignment="1">
      <alignment horizontal="center"/>
    </xf>
    <xf numFmtId="0" fontId="0" fillId="41" borderId="30" xfId="0" applyFont="1" applyFill="1" applyBorder="1" applyAlignment="1">
      <alignment horizontal="center"/>
    </xf>
    <xf numFmtId="0" fontId="9" fillId="41" borderId="30" xfId="0" applyFont="1" applyFill="1" applyBorder="1" applyAlignment="1">
      <alignment horizontal="center"/>
    </xf>
    <xf numFmtId="2" fontId="9" fillId="41" borderId="30" xfId="0" applyNumberFormat="1" applyFont="1" applyFill="1" applyBorder="1" applyAlignment="1">
      <alignment horizontal="center"/>
    </xf>
    <xf numFmtId="2" fontId="0" fillId="41" borderId="30" xfId="0" applyNumberFormat="1" applyFont="1" applyFill="1" applyBorder="1" applyAlignment="1">
      <alignment horizontal="center"/>
    </xf>
    <xf numFmtId="1" fontId="0" fillId="41" borderId="2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9" fontId="4" fillId="0" borderId="18" xfId="57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88" fontId="0" fillId="41" borderId="2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3" borderId="11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 vertical="center"/>
    </xf>
    <xf numFmtId="190" fontId="0" fillId="41" borderId="29" xfId="0" applyNumberFormat="1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" fontId="0" fillId="38" borderId="38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2" fontId="0" fillId="38" borderId="23" xfId="0" applyNumberFormat="1" applyFont="1" applyFill="1" applyBorder="1" applyAlignment="1">
      <alignment horizontal="center"/>
    </xf>
    <xf numFmtId="188" fontId="9" fillId="41" borderId="23" xfId="0" applyNumberFormat="1" applyFont="1" applyFill="1" applyBorder="1" applyAlignment="1">
      <alignment horizontal="center"/>
    </xf>
    <xf numFmtId="2" fontId="0" fillId="41" borderId="24" xfId="0" applyNumberFormat="1" applyFont="1" applyFill="1" applyBorder="1" applyAlignment="1">
      <alignment horizontal="center"/>
    </xf>
    <xf numFmtId="9" fontId="4" fillId="0" borderId="0" xfId="57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2" fontId="0" fillId="38" borderId="20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2" fontId="0" fillId="38" borderId="24" xfId="0" applyNumberFormat="1" applyFont="1" applyFill="1" applyBorder="1" applyAlignment="1">
      <alignment horizontal="center"/>
    </xf>
    <xf numFmtId="2" fontId="0" fillId="37" borderId="38" xfId="0" applyNumberFormat="1" applyFont="1" applyFill="1" applyBorder="1" applyAlignment="1">
      <alignment horizontal="center"/>
    </xf>
    <xf numFmtId="2" fontId="0" fillId="38" borderId="38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188" fontId="0" fillId="38" borderId="24" xfId="0" applyNumberFormat="1" applyFont="1" applyFill="1" applyBorder="1" applyAlignment="1">
      <alignment horizontal="center"/>
    </xf>
    <xf numFmtId="190" fontId="0" fillId="33" borderId="23" xfId="0" applyNumberFormat="1" applyFont="1" applyFill="1" applyBorder="1" applyAlignment="1">
      <alignment horizontal="center"/>
    </xf>
    <xf numFmtId="2" fontId="0" fillId="37" borderId="39" xfId="0" applyNumberFormat="1" applyFont="1" applyFill="1" applyBorder="1" applyAlignment="1">
      <alignment horizontal="center"/>
    </xf>
    <xf numFmtId="2" fontId="0" fillId="36" borderId="39" xfId="0" applyNumberFormat="1" applyFont="1" applyFill="1" applyBorder="1" applyAlignment="1">
      <alignment horizontal="center"/>
    </xf>
    <xf numFmtId="1" fontId="0" fillId="38" borderId="40" xfId="0" applyNumberFormat="1" applyFont="1" applyFill="1" applyBorder="1" applyAlignment="1">
      <alignment horizontal="center"/>
    </xf>
    <xf numFmtId="0" fontId="0" fillId="41" borderId="39" xfId="0" applyFont="1" applyFill="1" applyBorder="1" applyAlignment="1">
      <alignment horizontal="center" vertical="center"/>
    </xf>
    <xf numFmtId="0" fontId="0" fillId="41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40" xfId="0" applyNumberFormat="1" applyFont="1" applyFill="1" applyBorder="1" applyAlignment="1">
      <alignment horizontal="center"/>
    </xf>
    <xf numFmtId="190" fontId="0" fillId="41" borderId="30" xfId="0" applyNumberFormat="1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45" xfId="0" applyFont="1" applyFill="1" applyBorder="1" applyAlignment="1">
      <alignment horizontal="center"/>
    </xf>
    <xf numFmtId="1" fontId="0" fillId="36" borderId="44" xfId="0" applyNumberFormat="1" applyFont="1" applyFill="1" applyBorder="1" applyAlignment="1">
      <alignment horizontal="center"/>
    </xf>
    <xf numFmtId="192" fontId="0" fillId="0" borderId="40" xfId="0" applyNumberFormat="1" applyFill="1" applyBorder="1" applyAlignment="1">
      <alignment horizontal="center"/>
    </xf>
    <xf numFmtId="189" fontId="0" fillId="0" borderId="24" xfId="0" applyNumberFormat="1" applyFill="1" applyBorder="1" applyAlignment="1">
      <alignment horizontal="center"/>
    </xf>
    <xf numFmtId="1" fontId="0" fillId="36" borderId="4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41" borderId="47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" fontId="0" fillId="37" borderId="45" xfId="0" applyNumberFormat="1" applyFont="1" applyFill="1" applyBorder="1" applyAlignment="1">
      <alignment horizontal="center"/>
    </xf>
    <xf numFmtId="9" fontId="2" fillId="0" borderId="18" xfId="57" applyFont="1" applyFill="1" applyBorder="1" applyAlignment="1" applyProtection="1">
      <alignment horizontal="center"/>
      <protection/>
    </xf>
    <xf numFmtId="1" fontId="2" fillId="0" borderId="31" xfId="0" applyNumberFormat="1" applyFont="1" applyFill="1" applyBorder="1" applyAlignment="1">
      <alignment horizontal="center"/>
    </xf>
    <xf numFmtId="0" fontId="0" fillId="41" borderId="51" xfId="0" applyFont="1" applyFill="1" applyBorder="1" applyAlignment="1">
      <alignment horizontal="center"/>
    </xf>
    <xf numFmtId="0" fontId="0" fillId="41" borderId="52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41" borderId="54" xfId="0" applyFont="1" applyFill="1" applyBorder="1" applyAlignment="1">
      <alignment horizontal="center"/>
    </xf>
    <xf numFmtId="0" fontId="0" fillId="41" borderId="55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1" fontId="9" fillId="41" borderId="55" xfId="0" applyNumberFormat="1" applyFont="1" applyFill="1" applyBorder="1" applyAlignment="1">
      <alignment horizontal="center"/>
    </xf>
    <xf numFmtId="2" fontId="9" fillId="41" borderId="55" xfId="0" applyNumberFormat="1" applyFont="1" applyFill="1" applyBorder="1" applyAlignment="1">
      <alignment horizontal="center"/>
    </xf>
    <xf numFmtId="2" fontId="0" fillId="41" borderId="5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0" fillId="40" borderId="46" xfId="0" applyFont="1" applyFill="1" applyBorder="1" applyAlignment="1">
      <alignment horizontal="center"/>
    </xf>
    <xf numFmtId="0" fontId="0" fillId="40" borderId="44" xfId="0" applyFont="1" applyFill="1" applyBorder="1" applyAlignment="1">
      <alignment horizontal="center"/>
    </xf>
    <xf numFmtId="2" fontId="0" fillId="35" borderId="45" xfId="0" applyNumberFormat="1" applyFont="1" applyFill="1" applyBorder="1" applyAlignment="1">
      <alignment horizontal="center"/>
    </xf>
    <xf numFmtId="2" fontId="0" fillId="35" borderId="53" xfId="0" applyNumberFormat="1" applyFont="1" applyFill="1" applyBorder="1" applyAlignment="1">
      <alignment horizontal="center"/>
    </xf>
    <xf numFmtId="1" fontId="0" fillId="41" borderId="52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" fontId="0" fillId="37" borderId="5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wrapText="1"/>
    </xf>
    <xf numFmtId="189" fontId="0" fillId="0" borderId="23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1" fontId="0" fillId="37" borderId="44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192" fontId="0" fillId="0" borderId="57" xfId="0" applyNumberFormat="1" applyFont="1" applyFill="1" applyBorder="1" applyAlignment="1">
      <alignment horizontal="center"/>
    </xf>
    <xf numFmtId="192" fontId="0" fillId="0" borderId="57" xfId="0" applyNumberFormat="1" applyFill="1" applyBorder="1" applyAlignment="1">
      <alignment horizontal="center"/>
    </xf>
    <xf numFmtId="189" fontId="0" fillId="0" borderId="57" xfId="0" applyNumberFormat="1" applyFont="1" applyFill="1" applyBorder="1" applyAlignment="1">
      <alignment horizontal="center"/>
    </xf>
    <xf numFmtId="16" fontId="0" fillId="0" borderId="57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2" fontId="0" fillId="33" borderId="50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2" fontId="0" fillId="35" borderId="46" xfId="0" applyNumberFormat="1" applyFont="1" applyFill="1" applyBorder="1" applyAlignment="1">
      <alignment horizontal="center"/>
    </xf>
    <xf numFmtId="2" fontId="0" fillId="35" borderId="44" xfId="0" applyNumberFormat="1" applyFont="1" applyFill="1" applyBorder="1" applyAlignment="1">
      <alignment horizontal="center"/>
    </xf>
    <xf numFmtId="1" fontId="0" fillId="35" borderId="44" xfId="0" applyNumberFormat="1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2" fontId="0" fillId="35" borderId="56" xfId="0" applyNumberFormat="1" applyFont="1" applyFill="1" applyBorder="1" applyAlignment="1">
      <alignment horizontal="center"/>
    </xf>
    <xf numFmtId="1" fontId="0" fillId="35" borderId="45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0" fillId="36" borderId="46" xfId="0" applyNumberFormat="1" applyFont="1" applyFill="1" applyBorder="1" applyAlignment="1">
      <alignment horizontal="center"/>
    </xf>
    <xf numFmtId="2" fontId="0" fillId="36" borderId="44" xfId="0" applyNumberFormat="1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2" fontId="0" fillId="37" borderId="5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38" borderId="0" xfId="0" applyNumberFormat="1" applyFont="1" applyFill="1" applyBorder="1" applyAlignment="1">
      <alignment horizontal="center"/>
    </xf>
    <xf numFmtId="2" fontId="0" fillId="38" borderId="50" xfId="0" applyNumberFormat="1" applyFont="1" applyFill="1" applyBorder="1" applyAlignment="1">
      <alignment horizontal="center"/>
    </xf>
    <xf numFmtId="0" fontId="0" fillId="39" borderId="51" xfId="0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1" fontId="2" fillId="37" borderId="59" xfId="0" applyNumberFormat="1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0" fillId="39" borderId="61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" fontId="0" fillId="37" borderId="46" xfId="0" applyNumberFormat="1" applyFont="1" applyFill="1" applyBorder="1" applyAlignment="1">
      <alignment horizontal="center"/>
    </xf>
    <xf numFmtId="1" fontId="0" fillId="37" borderId="56" xfId="0" applyNumberFormat="1" applyFont="1" applyFill="1" applyBorder="1" applyAlignment="1">
      <alignment horizontal="center"/>
    </xf>
    <xf numFmtId="189" fontId="0" fillId="0" borderId="63" xfId="0" applyNumberFormat="1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2" fontId="0" fillId="37" borderId="64" xfId="0" applyNumberFormat="1" applyFont="1" applyFill="1" applyBorder="1" applyAlignment="1">
      <alignment horizontal="center"/>
    </xf>
    <xf numFmtId="2" fontId="0" fillId="38" borderId="64" xfId="0" applyNumberFormat="1" applyFont="1" applyFill="1" applyBorder="1" applyAlignment="1">
      <alignment horizontal="center"/>
    </xf>
    <xf numFmtId="0" fontId="2" fillId="37" borderId="65" xfId="0" applyFont="1" applyFill="1" applyBorder="1" applyAlignment="1">
      <alignment horizontal="center"/>
    </xf>
    <xf numFmtId="1" fontId="2" fillId="0" borderId="64" xfId="0" applyNumberFormat="1" applyFont="1" applyFill="1" applyBorder="1" applyAlignment="1">
      <alignment horizontal="center"/>
    </xf>
    <xf numFmtId="1" fontId="0" fillId="38" borderId="64" xfId="0" applyNumberFormat="1" applyFont="1" applyFill="1" applyBorder="1" applyAlignment="1">
      <alignment horizontal="center"/>
    </xf>
    <xf numFmtId="1" fontId="0" fillId="36" borderId="53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48" xfId="0" applyNumberFormat="1" applyFill="1" applyBorder="1" applyAlignment="1">
      <alignment horizontal="center"/>
    </xf>
    <xf numFmtId="0" fontId="0" fillId="0" borderId="45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90" fontId="0" fillId="41" borderId="24" xfId="0" applyNumberFormat="1" applyFont="1" applyFill="1" applyBorder="1" applyAlignment="1">
      <alignment horizontal="center"/>
    </xf>
    <xf numFmtId="1" fontId="4" fillId="0" borderId="18" xfId="57" applyNumberFormat="1" applyFont="1" applyFill="1" applyBorder="1" applyAlignment="1" applyProtection="1">
      <alignment horizontal="center"/>
      <protection/>
    </xf>
    <xf numFmtId="0" fontId="0" fillId="37" borderId="68" xfId="0" applyFont="1" applyFill="1" applyBorder="1" applyAlignment="1">
      <alignment horizontal="center"/>
    </xf>
    <xf numFmtId="0" fontId="0" fillId="37" borderId="59" xfId="0" applyFont="1" applyFill="1" applyBorder="1" applyAlignment="1">
      <alignment horizontal="center"/>
    </xf>
    <xf numFmtId="1" fontId="0" fillId="37" borderId="5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9" fontId="2" fillId="0" borderId="0" xfId="57" applyFont="1" applyFill="1" applyBorder="1" applyAlignment="1" applyProtection="1">
      <alignment horizontal="center" vertical="top"/>
      <protection/>
    </xf>
    <xf numFmtId="0" fontId="0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33" borderId="24" xfId="0" applyFont="1" applyFill="1" applyBorder="1" applyAlignment="1">
      <alignment horizontal="center" vertical="top"/>
    </xf>
    <xf numFmtId="0" fontId="0" fillId="41" borderId="29" xfId="0" applyFont="1" applyFill="1" applyBorder="1" applyAlignment="1">
      <alignment horizontal="center" vertical="top"/>
    </xf>
    <xf numFmtId="1" fontId="0" fillId="41" borderId="23" xfId="0" applyNumberFormat="1" applyFont="1" applyFill="1" applyBorder="1" applyAlignment="1">
      <alignment horizontal="center" vertical="top"/>
    </xf>
    <xf numFmtId="0" fontId="0" fillId="41" borderId="30" xfId="0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9" fontId="4" fillId="0" borderId="18" xfId="57" applyFont="1" applyFill="1" applyBorder="1" applyAlignment="1" applyProtection="1">
      <alignment horizontal="center" vertical="top"/>
      <protection/>
    </xf>
    <xf numFmtId="0" fontId="0" fillId="33" borderId="20" xfId="0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1" fontId="9" fillId="41" borderId="23" xfId="0" applyNumberFormat="1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 vertical="top"/>
    </xf>
    <xf numFmtId="0" fontId="2" fillId="33" borderId="56" xfId="0" applyFont="1" applyFill="1" applyBorder="1" applyAlignment="1">
      <alignment horizontal="center" vertical="top"/>
    </xf>
    <xf numFmtId="0" fontId="0" fillId="33" borderId="45" xfId="0" applyFont="1" applyFill="1" applyBorder="1" applyAlignment="1">
      <alignment horizontal="center" vertical="top"/>
    </xf>
    <xf numFmtId="0" fontId="2" fillId="33" borderId="45" xfId="0" applyFont="1" applyFill="1" applyBorder="1" applyAlignment="1">
      <alignment horizontal="center" vertical="top"/>
    </xf>
    <xf numFmtId="0" fontId="2" fillId="33" borderId="53" xfId="0" applyFont="1" applyFill="1" applyBorder="1" applyAlignment="1">
      <alignment horizontal="center" vertical="top"/>
    </xf>
    <xf numFmtId="1" fontId="0" fillId="41" borderId="52" xfId="0" applyNumberFormat="1" applyFont="1" applyFill="1" applyBorder="1" applyAlignment="1">
      <alignment horizontal="center" vertical="top"/>
    </xf>
    <xf numFmtId="1" fontId="9" fillId="41" borderId="55" xfId="0" applyNumberFormat="1" applyFont="1" applyFill="1" applyBorder="1" applyAlignment="1">
      <alignment horizontal="center" vertical="top"/>
    </xf>
    <xf numFmtId="9" fontId="4" fillId="0" borderId="0" xfId="57" applyFont="1" applyFill="1" applyBorder="1" applyAlignment="1" applyProtection="1">
      <alignment horizontal="center" vertical="top"/>
      <protection/>
    </xf>
    <xf numFmtId="0" fontId="0" fillId="0" borderId="0" xfId="0" applyAlignment="1">
      <alignment vertical="top"/>
    </xf>
    <xf numFmtId="1" fontId="0" fillId="41" borderId="29" xfId="0" applyNumberFormat="1" applyFont="1" applyFill="1" applyBorder="1" applyAlignment="1">
      <alignment horizontal="center" vertical="top"/>
    </xf>
    <xf numFmtId="1" fontId="0" fillId="41" borderId="24" xfId="0" applyNumberFormat="1" applyFont="1" applyFill="1" applyBorder="1" applyAlignment="1">
      <alignment horizontal="center" vertical="top"/>
    </xf>
    <xf numFmtId="0" fontId="0" fillId="35" borderId="13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/>
    </xf>
    <xf numFmtId="2" fontId="9" fillId="41" borderId="23" xfId="0" applyNumberFormat="1" applyFont="1" applyFill="1" applyBorder="1" applyAlignment="1">
      <alignment horizontal="center" vertical="top"/>
    </xf>
    <xf numFmtId="2" fontId="0" fillId="35" borderId="21" xfId="0" applyNumberFormat="1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2" fontId="2" fillId="35" borderId="21" xfId="0" applyNumberFormat="1" applyFont="1" applyFill="1" applyBorder="1" applyAlignment="1">
      <alignment horizontal="center" vertical="top"/>
    </xf>
    <xf numFmtId="0" fontId="0" fillId="35" borderId="21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top"/>
    </xf>
    <xf numFmtId="0" fontId="2" fillId="35" borderId="50" xfId="0" applyFont="1" applyFill="1" applyBorder="1" applyAlignment="1">
      <alignment horizontal="center" vertical="top"/>
    </xf>
    <xf numFmtId="2" fontId="0" fillId="35" borderId="50" xfId="0" applyNumberFormat="1" applyFont="1" applyFill="1" applyBorder="1" applyAlignment="1">
      <alignment horizontal="center" vertical="top"/>
    </xf>
    <xf numFmtId="0" fontId="2" fillId="35" borderId="64" xfId="0" applyFont="1" applyFill="1" applyBorder="1" applyAlignment="1">
      <alignment horizontal="center" vertical="top"/>
    </xf>
    <xf numFmtId="2" fontId="0" fillId="41" borderId="52" xfId="0" applyNumberFormat="1" applyFont="1" applyFill="1" applyBorder="1" applyAlignment="1">
      <alignment horizontal="center" vertical="top"/>
    </xf>
    <xf numFmtId="2" fontId="9" fillId="41" borderId="55" xfId="0" applyNumberFormat="1" applyFont="1" applyFill="1" applyBorder="1" applyAlignment="1">
      <alignment horizontal="center" vertical="top"/>
    </xf>
    <xf numFmtId="188" fontId="0" fillId="0" borderId="0" xfId="0" applyNumberFormat="1" applyFont="1" applyFill="1" applyBorder="1" applyAlignment="1">
      <alignment horizontal="center" vertical="top"/>
    </xf>
    <xf numFmtId="2" fontId="0" fillId="35" borderId="20" xfId="0" applyNumberFormat="1" applyFont="1" applyFill="1" applyBorder="1" applyAlignment="1">
      <alignment horizontal="center" vertical="top"/>
    </xf>
    <xf numFmtId="2" fontId="0" fillId="35" borderId="23" xfId="0" applyNumberFormat="1" applyFont="1" applyFill="1" applyBorder="1" applyAlignment="1">
      <alignment horizontal="center" vertical="top"/>
    </xf>
    <xf numFmtId="2" fontId="2" fillId="35" borderId="24" xfId="0" applyNumberFormat="1" applyFont="1" applyFill="1" applyBorder="1" applyAlignment="1">
      <alignment horizontal="center" vertical="top"/>
    </xf>
    <xf numFmtId="2" fontId="0" fillId="35" borderId="24" xfId="0" applyNumberFormat="1" applyFont="1" applyFill="1" applyBorder="1" applyAlignment="1">
      <alignment horizontal="center" vertical="top"/>
    </xf>
    <xf numFmtId="2" fontId="9" fillId="41" borderId="29" xfId="0" applyNumberFormat="1" applyFont="1" applyFill="1" applyBorder="1" applyAlignment="1">
      <alignment horizontal="center" vertical="top"/>
    </xf>
    <xf numFmtId="2" fontId="0" fillId="41" borderId="3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vertical="top"/>
    </xf>
    <xf numFmtId="2" fontId="0" fillId="35" borderId="13" xfId="0" applyNumberFormat="1" applyFont="1" applyFill="1" applyBorder="1" applyAlignment="1">
      <alignment horizontal="center" vertical="top"/>
    </xf>
    <xf numFmtId="2" fontId="0" fillId="41" borderId="29" xfId="0" applyNumberFormat="1" applyFont="1" applyFill="1" applyBorder="1" applyAlignment="1">
      <alignment horizontal="center" vertical="top"/>
    </xf>
    <xf numFmtId="2" fontId="0" fillId="41" borderId="23" xfId="0" applyNumberFormat="1" applyFont="1" applyFill="1" applyBorder="1" applyAlignment="1">
      <alignment horizontal="center" vertical="top"/>
    </xf>
    <xf numFmtId="2" fontId="0" fillId="41" borderId="24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2" fillId="0" borderId="0" xfId="57" applyNumberFormat="1" applyFont="1" applyFill="1" applyBorder="1" applyAlignment="1" applyProtection="1">
      <alignment horizontal="center"/>
      <protection/>
    </xf>
    <xf numFmtId="0" fontId="0" fillId="35" borderId="12" xfId="0" applyNumberFormat="1" applyFont="1" applyFill="1" applyBorder="1" applyAlignment="1">
      <alignment horizontal="center"/>
    </xf>
    <xf numFmtId="0" fontId="4" fillId="35" borderId="15" xfId="0" applyNumberFormat="1" applyFont="1" applyFill="1" applyBorder="1" applyAlignment="1">
      <alignment horizontal="center" wrapText="1"/>
    </xf>
    <xf numFmtId="0" fontId="4" fillId="35" borderId="1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35" borderId="38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center"/>
    </xf>
    <xf numFmtId="0" fontId="2" fillId="35" borderId="50" xfId="0" applyNumberFormat="1" applyFont="1" applyFill="1" applyBorder="1" applyAlignment="1">
      <alignment horizontal="center"/>
    </xf>
    <xf numFmtId="0" fontId="0" fillId="35" borderId="50" xfId="0" applyNumberFormat="1" applyFont="1" applyFill="1" applyBorder="1" applyAlignment="1">
      <alignment horizontal="center"/>
    </xf>
    <xf numFmtId="0" fontId="2" fillId="35" borderId="64" xfId="0" applyNumberFormat="1" applyFont="1" applyFill="1" applyBorder="1" applyAlignment="1">
      <alignment horizontal="center"/>
    </xf>
    <xf numFmtId="0" fontId="0" fillId="41" borderId="52" xfId="0" applyNumberFormat="1" applyFont="1" applyFill="1" applyBorder="1" applyAlignment="1">
      <alignment horizontal="center"/>
    </xf>
    <xf numFmtId="0" fontId="9" fillId="41" borderId="23" xfId="0" applyNumberFormat="1" applyFont="1" applyFill="1" applyBorder="1" applyAlignment="1">
      <alignment horizontal="center"/>
    </xf>
    <xf numFmtId="0" fontId="9" fillId="41" borderId="55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8" xfId="57" applyNumberFormat="1" applyFont="1" applyFill="1" applyBorder="1" applyAlignment="1" applyProtection="1">
      <alignment horizontal="center"/>
      <protection/>
    </xf>
    <xf numFmtId="0" fontId="0" fillId="35" borderId="20" xfId="0" applyNumberFormat="1" applyFont="1" applyFill="1" applyBorder="1" applyAlignment="1">
      <alignment horizontal="center"/>
    </xf>
    <xf numFmtId="0" fontId="0" fillId="35" borderId="23" xfId="0" applyNumberFormat="1" applyFont="1" applyFill="1" applyBorder="1" applyAlignment="1">
      <alignment horizontal="center"/>
    </xf>
    <xf numFmtId="0" fontId="2" fillId="35" borderId="24" xfId="0" applyNumberFormat="1" applyFont="1" applyFill="1" applyBorder="1" applyAlignment="1">
      <alignment horizontal="center"/>
    </xf>
    <xf numFmtId="0" fontId="0" fillId="35" borderId="24" xfId="0" applyNumberFormat="1" applyFont="1" applyFill="1" applyBorder="1" applyAlignment="1">
      <alignment horizontal="center"/>
    </xf>
    <xf numFmtId="0" fontId="9" fillId="41" borderId="29" xfId="0" applyNumberFormat="1" applyFont="1" applyFill="1" applyBorder="1" applyAlignment="1">
      <alignment horizontal="center"/>
    </xf>
    <xf numFmtId="0" fontId="0" fillId="41" borderId="3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57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41" borderId="29" xfId="0" applyNumberFormat="1" applyFont="1" applyFill="1" applyBorder="1" applyAlignment="1">
      <alignment horizontal="center"/>
    </xf>
    <xf numFmtId="0" fontId="0" fillId="41" borderId="23" xfId="0" applyNumberFormat="1" applyFont="1" applyFill="1" applyBorder="1" applyAlignment="1">
      <alignment horizontal="center"/>
    </xf>
    <xf numFmtId="0" fontId="0" fillId="41" borderId="2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42" xfId="0" applyNumberFormat="1" applyFont="1" applyBorder="1" applyAlignment="1">
      <alignment horizontal="center" wrapText="1"/>
    </xf>
    <xf numFmtId="0" fontId="3" fillId="0" borderId="56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/>
    </xf>
    <xf numFmtId="0" fontId="0" fillId="0" borderId="42" xfId="0" applyNumberFormat="1" applyFont="1" applyFill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41" borderId="55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41" borderId="34" xfId="0" applyNumberFormat="1" applyFont="1" applyFill="1" applyBorder="1" applyAlignment="1">
      <alignment horizontal="center" vertical="center"/>
    </xf>
    <xf numFmtId="0" fontId="0" fillId="41" borderId="35" xfId="0" applyNumberFormat="1" applyFont="1" applyFill="1" applyBorder="1" applyAlignment="1">
      <alignment horizontal="center" vertical="center"/>
    </xf>
    <xf numFmtId="0" fontId="0" fillId="41" borderId="40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1" fontId="0" fillId="37" borderId="69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 wrapText="1"/>
    </xf>
    <xf numFmtId="0" fontId="2" fillId="35" borderId="64" xfId="0" applyNumberFormat="1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 vertical="top"/>
    </xf>
    <xf numFmtId="0" fontId="2" fillId="37" borderId="24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9" fontId="2" fillId="0" borderId="18" xfId="57" applyFont="1" applyFill="1" applyBorder="1" applyAlignment="1" applyProtection="1">
      <alignment horizontal="center"/>
      <protection/>
    </xf>
    <xf numFmtId="189" fontId="0" fillId="0" borderId="63" xfId="0" applyNumberFormat="1" applyFill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41" borderId="32" xfId="0" applyNumberFormat="1" applyFont="1" applyFill="1" applyBorder="1" applyAlignment="1">
      <alignment horizontal="center"/>
    </xf>
    <xf numFmtId="0" fontId="0" fillId="41" borderId="32" xfId="0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9" fontId="4" fillId="0" borderId="32" xfId="57" applyFont="1" applyFill="1" applyBorder="1" applyAlignment="1" applyProtection="1">
      <alignment horizontal="center"/>
      <protection/>
    </xf>
    <xf numFmtId="1" fontId="13" fillId="0" borderId="31" xfId="0" applyNumberFormat="1" applyFont="1" applyFill="1" applyBorder="1" applyAlignment="1">
      <alignment horizontal="center"/>
    </xf>
    <xf numFmtId="9" fontId="13" fillId="0" borderId="18" xfId="57" applyFont="1" applyFill="1" applyBorder="1" applyAlignment="1" applyProtection="1">
      <alignment horizontal="center"/>
      <protection/>
    </xf>
    <xf numFmtId="1" fontId="14" fillId="0" borderId="31" xfId="0" applyNumberFormat="1" applyFont="1" applyFill="1" applyBorder="1" applyAlignment="1">
      <alignment horizontal="center"/>
    </xf>
    <xf numFmtId="9" fontId="14" fillId="0" borderId="18" xfId="57" applyFont="1" applyFill="1" applyBorder="1" applyAlignment="1" applyProtection="1">
      <alignment horizontal="center"/>
      <protection/>
    </xf>
    <xf numFmtId="1" fontId="0" fillId="37" borderId="70" xfId="0" applyNumberFormat="1" applyFont="1" applyFill="1" applyBorder="1" applyAlignment="1">
      <alignment horizontal="center"/>
    </xf>
    <xf numFmtId="1" fontId="0" fillId="38" borderId="14" xfId="0" applyNumberFormat="1" applyFont="1" applyFill="1" applyBorder="1" applyAlignment="1">
      <alignment horizontal="center"/>
    </xf>
    <xf numFmtId="1" fontId="0" fillId="38" borderId="71" xfId="0" applyNumberFormat="1" applyFont="1" applyFill="1" applyBorder="1" applyAlignment="1">
      <alignment horizontal="center"/>
    </xf>
    <xf numFmtId="1" fontId="0" fillId="36" borderId="42" xfId="0" applyNumberFormat="1" applyFont="1" applyFill="1" applyBorder="1" applyAlignment="1">
      <alignment horizontal="center"/>
    </xf>
    <xf numFmtId="0" fontId="0" fillId="35" borderId="64" xfId="0" applyNumberFormat="1" applyFont="1" applyFill="1" applyBorder="1" applyAlignment="1">
      <alignment horizontal="center"/>
    </xf>
    <xf numFmtId="1" fontId="0" fillId="38" borderId="0" xfId="0" applyNumberFormat="1" applyFont="1" applyFill="1" applyBorder="1" applyAlignment="1">
      <alignment horizontal="center"/>
    </xf>
    <xf numFmtId="1" fontId="0" fillId="37" borderId="72" xfId="0" applyNumberFormat="1" applyFont="1" applyFill="1" applyBorder="1" applyAlignment="1">
      <alignment horizontal="center"/>
    </xf>
    <xf numFmtId="1" fontId="0" fillId="38" borderId="73" xfId="0" applyNumberFormat="1" applyFont="1" applyFill="1" applyBorder="1" applyAlignment="1">
      <alignment horizontal="center"/>
    </xf>
    <xf numFmtId="1" fontId="0" fillId="38" borderId="41" xfId="0" applyNumberFormat="1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 vertical="top"/>
    </xf>
    <xf numFmtId="0" fontId="0" fillId="35" borderId="0" xfId="0" applyNumberFormat="1" applyFont="1" applyFill="1" applyBorder="1" applyAlignment="1">
      <alignment horizontal="center"/>
    </xf>
    <xf numFmtId="0" fontId="0" fillId="37" borderId="74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 vertical="top"/>
    </xf>
    <xf numFmtId="0" fontId="0" fillId="35" borderId="15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top"/>
    </xf>
    <xf numFmtId="0" fontId="0" fillId="35" borderId="71" xfId="0" applyNumberFormat="1" applyFont="1" applyFill="1" applyBorder="1" applyAlignment="1">
      <alignment horizontal="center"/>
    </xf>
    <xf numFmtId="2" fontId="0" fillId="35" borderId="71" xfId="0" applyNumberFormat="1" applyFont="1" applyFill="1" applyBorder="1" applyAlignment="1">
      <alignment horizontal="center" vertical="top"/>
    </xf>
    <xf numFmtId="0" fontId="0" fillId="37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 vertical="top"/>
    </xf>
    <xf numFmtId="0" fontId="0" fillId="41" borderId="20" xfId="0" applyNumberFormat="1" applyFont="1" applyFill="1" applyBorder="1" applyAlignment="1">
      <alignment horizontal="center"/>
    </xf>
    <xf numFmtId="2" fontId="0" fillId="41" borderId="20" xfId="0" applyNumberFormat="1" applyFont="1" applyFill="1" applyBorder="1" applyAlignment="1">
      <alignment horizontal="center" vertical="top"/>
    </xf>
    <xf numFmtId="0" fontId="2" fillId="35" borderId="71" xfId="0" applyNumberFormat="1" applyFont="1" applyFill="1" applyBorder="1" applyAlignment="1">
      <alignment horizontal="center"/>
    </xf>
    <xf numFmtId="0" fontId="2" fillId="35" borderId="71" xfId="0" applyFont="1" applyFill="1" applyBorder="1" applyAlignment="1">
      <alignment horizontal="center" vertical="top"/>
    </xf>
    <xf numFmtId="0" fontId="0" fillId="35" borderId="64" xfId="0" applyFont="1" applyFill="1" applyBorder="1" applyAlignment="1">
      <alignment horizontal="center" vertical="top"/>
    </xf>
    <xf numFmtId="0" fontId="0" fillId="33" borderId="53" xfId="0" applyFont="1" applyFill="1" applyBorder="1" applyAlignment="1">
      <alignment horizontal="center" vertical="top"/>
    </xf>
    <xf numFmtId="1" fontId="0" fillId="38" borderId="42" xfId="0" applyNumberFormat="1" applyFont="1" applyFill="1" applyBorder="1" applyAlignment="1">
      <alignment horizontal="center"/>
    </xf>
    <xf numFmtId="1" fontId="0" fillId="41" borderId="20" xfId="0" applyNumberFormat="1" applyFont="1" applyFill="1" applyBorder="1" applyAlignment="1">
      <alignment horizontal="center"/>
    </xf>
    <xf numFmtId="1" fontId="0" fillId="36" borderId="71" xfId="0" applyNumberFormat="1" applyFont="1" applyFill="1" applyBorder="1" applyAlignment="1">
      <alignment horizontal="center"/>
    </xf>
    <xf numFmtId="0" fontId="0" fillId="35" borderId="64" xfId="0" applyNumberFormat="1" applyFont="1" applyFill="1" applyBorder="1" applyAlignment="1">
      <alignment horizontal="center"/>
    </xf>
    <xf numFmtId="0" fontId="0" fillId="35" borderId="64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9" borderId="76" xfId="0" applyFont="1" applyFill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5" borderId="31" xfId="0" applyNumberFormat="1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 vertical="top"/>
    </xf>
    <xf numFmtId="0" fontId="0" fillId="33" borderId="76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wrapText="1"/>
    </xf>
    <xf numFmtId="0" fontId="0" fillId="38" borderId="76" xfId="0" applyFont="1" applyFill="1" applyBorder="1" applyAlignment="1">
      <alignment horizontal="center"/>
    </xf>
    <xf numFmtId="0" fontId="0" fillId="36" borderId="76" xfId="0" applyFont="1" applyFill="1" applyBorder="1" applyAlignment="1">
      <alignment horizontal="center" wrapText="1"/>
    </xf>
    <xf numFmtId="0" fontId="2" fillId="35" borderId="24" xfId="0" applyNumberFormat="1" applyFont="1" applyFill="1" applyBorder="1" applyAlignment="1">
      <alignment horizontal="center"/>
    </xf>
    <xf numFmtId="2" fontId="2" fillId="35" borderId="24" xfId="0" applyNumberFormat="1" applyFont="1" applyFill="1" applyBorder="1" applyAlignment="1">
      <alignment horizontal="center" vertical="top"/>
    </xf>
    <xf numFmtId="1" fontId="0" fillId="36" borderId="75" xfId="0" applyNumberFormat="1" applyFont="1" applyFill="1" applyBorder="1" applyAlignment="1">
      <alignment horizontal="center"/>
    </xf>
    <xf numFmtId="1" fontId="0" fillId="36" borderId="29" xfId="0" applyNumberFormat="1" applyFont="1" applyFill="1" applyBorder="1" applyAlignment="1">
      <alignment horizontal="center"/>
    </xf>
    <xf numFmtId="1" fontId="0" fillId="36" borderId="23" xfId="0" applyNumberFormat="1" applyFont="1" applyFill="1" applyBorder="1" applyAlignment="1">
      <alignment horizontal="center"/>
    </xf>
    <xf numFmtId="16" fontId="0" fillId="0" borderId="63" xfId="0" applyNumberFormat="1" applyFont="1" applyFill="1" applyBorder="1" applyAlignment="1">
      <alignment horizontal="center"/>
    </xf>
    <xf numFmtId="1" fontId="0" fillId="38" borderId="77" xfId="0" applyNumberFormat="1" applyFont="1" applyFill="1" applyBorder="1" applyAlignment="1">
      <alignment horizontal="center"/>
    </xf>
    <xf numFmtId="1" fontId="0" fillId="0" borderId="64" xfId="0" applyNumberFormat="1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29" xfId="0" applyNumberFormat="1" applyFill="1" applyBorder="1" applyAlignment="1">
      <alignment horizontal="center"/>
    </xf>
    <xf numFmtId="0" fontId="0" fillId="33" borderId="65" xfId="0" applyFont="1" applyFill="1" applyBorder="1" applyAlignment="1">
      <alignment horizontal="center" vertical="top"/>
    </xf>
    <xf numFmtId="0" fontId="9" fillId="41" borderId="20" xfId="0" applyNumberFormat="1" applyFont="1" applyFill="1" applyBorder="1" applyAlignment="1">
      <alignment horizontal="center"/>
    </xf>
    <xf numFmtId="2" fontId="9" fillId="41" borderId="20" xfId="0" applyNumberFormat="1" applyFont="1" applyFill="1" applyBorder="1" applyAlignment="1">
      <alignment horizontal="center" vertical="top"/>
    </xf>
    <xf numFmtId="0" fontId="0" fillId="35" borderId="71" xfId="0" applyNumberFormat="1" applyFont="1" applyFill="1" applyBorder="1" applyAlignment="1">
      <alignment horizontal="center"/>
    </xf>
    <xf numFmtId="0" fontId="0" fillId="35" borderId="71" xfId="0" applyFont="1" applyFill="1" applyBorder="1" applyAlignment="1">
      <alignment horizontal="center" vertical="top"/>
    </xf>
    <xf numFmtId="0" fontId="2" fillId="35" borderId="71" xfId="0" applyFont="1" applyFill="1" applyBorder="1" applyAlignment="1">
      <alignment horizontal="center" vertical="top"/>
    </xf>
    <xf numFmtId="0" fontId="2" fillId="35" borderId="71" xfId="0" applyNumberFormat="1" applyFont="1" applyFill="1" applyBorder="1" applyAlignment="1">
      <alignment horizontal="center"/>
    </xf>
    <xf numFmtId="1" fontId="0" fillId="37" borderId="78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 vertical="top"/>
    </xf>
    <xf numFmtId="0" fontId="0" fillId="35" borderId="14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 vertical="top"/>
    </xf>
    <xf numFmtId="0" fontId="0" fillId="35" borderId="71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wrapText="1"/>
    </xf>
    <xf numFmtId="1" fontId="0" fillId="41" borderId="20" xfId="0" applyNumberFormat="1" applyFont="1" applyFill="1" applyBorder="1" applyAlignment="1">
      <alignment horizontal="center" vertical="top"/>
    </xf>
    <xf numFmtId="0" fontId="0" fillId="33" borderId="71" xfId="0" applyFont="1" applyFill="1" applyBorder="1" applyAlignment="1">
      <alignment horizontal="center" vertical="top"/>
    </xf>
    <xf numFmtId="1" fontId="0" fillId="0" borderId="71" xfId="0" applyNumberFormat="1" applyFont="1" applyFill="1" applyBorder="1" applyAlignment="1">
      <alignment horizontal="center"/>
    </xf>
    <xf numFmtId="1" fontId="0" fillId="37" borderId="71" xfId="0" applyNumberFormat="1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 vertical="top"/>
    </xf>
    <xf numFmtId="1" fontId="2" fillId="0" borderId="71" xfId="0" applyNumberFormat="1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/>
    </xf>
    <xf numFmtId="1" fontId="0" fillId="37" borderId="42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31"/>
  <sheetViews>
    <sheetView zoomScaleSheetLayoutView="80" zoomScalePageLayoutView="80" workbookViewId="0" topLeftCell="A22">
      <selection activeCell="X26" sqref="X26"/>
    </sheetView>
  </sheetViews>
  <sheetFormatPr defaultColWidth="9.140625" defaultRowHeight="12.75"/>
  <cols>
    <col min="1" max="1" width="10.28125" style="1" customWidth="1"/>
    <col min="2" max="2" width="8.421875" style="41" customWidth="1"/>
    <col min="3" max="3" width="6.8515625" style="1" customWidth="1"/>
    <col min="4" max="4" width="7.421875" style="1" customWidth="1"/>
    <col min="5" max="5" width="5.7109375" style="1" customWidth="1"/>
    <col min="6" max="6" width="6.421875" style="1" customWidth="1"/>
    <col min="7" max="7" width="6.57421875" style="1" customWidth="1"/>
    <col min="8" max="8" width="7.140625" style="1" customWidth="1"/>
    <col min="9" max="9" width="6.8515625" style="1" customWidth="1"/>
    <col min="10" max="10" width="6.57421875" style="1" customWidth="1"/>
    <col min="11" max="13" width="6.140625" style="1" customWidth="1"/>
    <col min="14" max="14" width="6.421875" style="318" customWidth="1"/>
    <col min="15" max="15" width="6.421875" style="261" customWidth="1"/>
    <col min="16" max="16" width="8.140625" style="261" customWidth="1"/>
    <col min="17" max="17" width="8.140625" style="1" customWidth="1"/>
    <col min="18" max="18" width="7.28125" style="1" customWidth="1"/>
    <col min="19" max="19" width="7.00390625" style="1" customWidth="1"/>
    <col min="20" max="20" width="7.57421875" style="1" customWidth="1"/>
    <col min="21" max="22" width="10.00390625" style="0" customWidth="1"/>
    <col min="23" max="27" width="8.8515625" style="0" customWidth="1"/>
    <col min="28" max="16384" width="9.140625" style="2" customWidth="1"/>
  </cols>
  <sheetData>
    <row r="1" ht="15.75" customHeight="1">
      <c r="L1" s="3"/>
    </row>
    <row r="2" spans="7:13" ht="18">
      <c r="G2" s="4"/>
      <c r="I2" s="145" t="s">
        <v>46</v>
      </c>
      <c r="M2" s="1">
        <v>2018</v>
      </c>
    </row>
    <row r="3" spans="1:20" ht="13.5" customHeight="1" thickBot="1">
      <c r="A3" s="5"/>
      <c r="B3" s="348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319"/>
      <c r="O3" s="262"/>
      <c r="P3" s="262"/>
      <c r="Q3" s="6"/>
      <c r="R3" s="6"/>
      <c r="S3" s="6"/>
      <c r="T3" s="6"/>
    </row>
    <row r="4" spans="1:27" ht="42" customHeight="1" thickBot="1">
      <c r="A4" s="473" t="s">
        <v>32</v>
      </c>
      <c r="B4" s="356"/>
      <c r="C4" s="7" t="s">
        <v>0</v>
      </c>
      <c r="D4" s="11" t="s">
        <v>1</v>
      </c>
      <c r="E4" s="9" t="s">
        <v>2</v>
      </c>
      <c r="F4" s="110" t="s">
        <v>3</v>
      </c>
      <c r="G4" s="11" t="s">
        <v>4</v>
      </c>
      <c r="H4" s="12" t="s">
        <v>5</v>
      </c>
      <c r="I4" s="13" t="s">
        <v>6</v>
      </c>
      <c r="J4" s="16" t="s">
        <v>7</v>
      </c>
      <c r="K4" s="14" t="s">
        <v>8</v>
      </c>
      <c r="L4" s="15" t="s">
        <v>9</v>
      </c>
      <c r="M4" s="13" t="s">
        <v>10</v>
      </c>
      <c r="N4" s="320" t="s">
        <v>11</v>
      </c>
      <c r="O4" s="292" t="s">
        <v>42</v>
      </c>
      <c r="P4" s="263" t="s">
        <v>38</v>
      </c>
      <c r="Q4" s="18" t="s">
        <v>39</v>
      </c>
      <c r="R4" s="192" t="s">
        <v>36</v>
      </c>
      <c r="S4" s="14" t="s">
        <v>15</v>
      </c>
      <c r="T4" s="191" t="s">
        <v>34</v>
      </c>
      <c r="Z4" s="2"/>
      <c r="AA4" s="2"/>
    </row>
    <row r="5" spans="1:27" ht="27" customHeight="1">
      <c r="A5" s="474"/>
      <c r="B5" s="357"/>
      <c r="C5" s="19">
        <v>5</v>
      </c>
      <c r="D5" s="20">
        <v>2500</v>
      </c>
      <c r="E5" s="193" t="s">
        <v>40</v>
      </c>
      <c r="F5" s="21">
        <v>0.5</v>
      </c>
      <c r="G5" s="185" t="s">
        <v>37</v>
      </c>
      <c r="H5" s="22">
        <v>50</v>
      </c>
      <c r="I5" s="23">
        <v>5</v>
      </c>
      <c r="J5" s="24">
        <v>20</v>
      </c>
      <c r="K5" s="25">
        <v>250</v>
      </c>
      <c r="L5" s="26">
        <v>200</v>
      </c>
      <c r="M5" s="23">
        <v>50</v>
      </c>
      <c r="N5" s="321" t="s">
        <v>41</v>
      </c>
      <c r="O5" s="293"/>
      <c r="P5" s="264">
        <v>0</v>
      </c>
      <c r="Q5" s="20"/>
      <c r="R5" s="23">
        <v>0</v>
      </c>
      <c r="S5" s="25">
        <v>0</v>
      </c>
      <c r="T5" s="27">
        <v>0</v>
      </c>
      <c r="Z5" s="2"/>
      <c r="AA5" s="2"/>
    </row>
    <row r="6" spans="1:27" ht="16.5" thickBot="1">
      <c r="A6" s="475"/>
      <c r="B6" s="358"/>
      <c r="C6" s="28" t="s">
        <v>17</v>
      </c>
      <c r="D6" s="29" t="s">
        <v>18</v>
      </c>
      <c r="E6" s="30"/>
      <c r="F6" s="31" t="s">
        <v>19</v>
      </c>
      <c r="G6" s="29" t="s">
        <v>19</v>
      </c>
      <c r="H6" s="32" t="s">
        <v>19</v>
      </c>
      <c r="I6" s="33" t="s">
        <v>20</v>
      </c>
      <c r="J6" s="34" t="s">
        <v>21</v>
      </c>
      <c r="K6" s="35" t="s">
        <v>19</v>
      </c>
      <c r="L6" s="36" t="s">
        <v>22</v>
      </c>
      <c r="M6" s="37" t="s">
        <v>22</v>
      </c>
      <c r="N6" s="322" t="s">
        <v>19</v>
      </c>
      <c r="O6" s="294"/>
      <c r="P6" s="265" t="s">
        <v>23</v>
      </c>
      <c r="Q6" s="38" t="s">
        <v>23</v>
      </c>
      <c r="R6" s="33" t="s">
        <v>35</v>
      </c>
      <c r="S6" s="39" t="s">
        <v>35</v>
      </c>
      <c r="T6" s="40" t="s">
        <v>35</v>
      </c>
      <c r="Z6" s="2"/>
      <c r="AA6" s="2"/>
    </row>
    <row r="7" ht="12.75" customHeight="1">
      <c r="B7" s="318"/>
    </row>
    <row r="8" spans="2:20" ht="13.5" customHeight="1">
      <c r="B8" s="318"/>
      <c r="D8" s="122"/>
      <c r="E8" s="122"/>
      <c r="H8" s="122"/>
      <c r="J8" s="122"/>
      <c r="N8" s="323"/>
      <c r="O8" s="266"/>
      <c r="P8" s="266"/>
      <c r="S8" s="122"/>
      <c r="T8" s="122"/>
    </row>
    <row r="9" spans="1:27" ht="14.25" customHeight="1">
      <c r="A9" s="42" t="s">
        <v>43</v>
      </c>
      <c r="B9" s="359"/>
      <c r="D9" s="95"/>
      <c r="E9" s="41"/>
      <c r="H9" s="119"/>
      <c r="I9" s="41"/>
      <c r="J9" s="41"/>
      <c r="K9" s="41"/>
      <c r="O9" s="275"/>
      <c r="P9" s="275"/>
      <c r="Q9" s="95"/>
      <c r="R9" s="95"/>
      <c r="S9" s="95"/>
      <c r="T9" s="95"/>
      <c r="AA9" s="96"/>
    </row>
    <row r="10" spans="2:27" ht="13.5" customHeight="1" thickBot="1">
      <c r="B10" s="318"/>
      <c r="D10" s="95"/>
      <c r="E10" s="41"/>
      <c r="H10" s="119"/>
      <c r="I10" s="41"/>
      <c r="J10" s="41"/>
      <c r="K10" s="41"/>
      <c r="O10" s="275"/>
      <c r="P10" s="275"/>
      <c r="Q10" s="95"/>
      <c r="R10" s="95"/>
      <c r="S10" s="95"/>
      <c r="T10" s="95"/>
      <c r="AA10" s="96"/>
    </row>
    <row r="11" spans="1:20" ht="24.75" customHeight="1" thickBot="1">
      <c r="A11" s="167" t="s">
        <v>24</v>
      </c>
      <c r="B11" s="360" t="s">
        <v>33</v>
      </c>
      <c r="C11" s="129" t="s">
        <v>0</v>
      </c>
      <c r="D11" s="136" t="s">
        <v>1</v>
      </c>
      <c r="E11" s="9" t="s">
        <v>2</v>
      </c>
      <c r="F11" s="128" t="s">
        <v>3</v>
      </c>
      <c r="G11" s="11" t="s">
        <v>4</v>
      </c>
      <c r="H11" s="111" t="s">
        <v>5</v>
      </c>
      <c r="I11" s="13" t="s">
        <v>6</v>
      </c>
      <c r="J11" s="125" t="s">
        <v>7</v>
      </c>
      <c r="K11" s="14" t="s">
        <v>8</v>
      </c>
      <c r="L11" s="155" t="s">
        <v>9</v>
      </c>
      <c r="M11" s="163" t="s">
        <v>10</v>
      </c>
      <c r="N11" s="320" t="s">
        <v>11</v>
      </c>
      <c r="O11" s="292" t="s">
        <v>42</v>
      </c>
      <c r="P11" s="278" t="s">
        <v>12</v>
      </c>
      <c r="Q11" s="18" t="s">
        <v>13</v>
      </c>
      <c r="R11" s="137" t="s">
        <v>14</v>
      </c>
      <c r="S11" s="14" t="s">
        <v>15</v>
      </c>
      <c r="T11" s="196" t="s">
        <v>16</v>
      </c>
    </row>
    <row r="12" spans="1:20" ht="12.75" customHeight="1">
      <c r="A12" s="158">
        <v>43158</v>
      </c>
      <c r="B12" s="251">
        <v>736</v>
      </c>
      <c r="C12" s="206"/>
      <c r="D12" s="208"/>
      <c r="E12" s="134"/>
      <c r="F12" s="210"/>
      <c r="G12" s="124"/>
      <c r="H12" s="217"/>
      <c r="I12" s="132"/>
      <c r="J12" s="186"/>
      <c r="K12" s="133"/>
      <c r="L12" s="225"/>
      <c r="M12" s="258"/>
      <c r="N12" s="324">
        <v>0.25</v>
      </c>
      <c r="O12" s="296"/>
      <c r="P12" s="279"/>
      <c r="Q12" s="130"/>
      <c r="R12" s="236"/>
      <c r="S12" s="200">
        <v>0</v>
      </c>
      <c r="T12" s="200">
        <v>0</v>
      </c>
    </row>
    <row r="13" spans="1:20" ht="12.75" customHeight="1">
      <c r="A13" s="202">
        <v>43159</v>
      </c>
      <c r="B13" s="252">
        <v>759</v>
      </c>
      <c r="C13" s="206"/>
      <c r="D13" s="154"/>
      <c r="E13" s="46"/>
      <c r="F13" s="211"/>
      <c r="G13" s="120"/>
      <c r="H13" s="218"/>
      <c r="I13" s="126"/>
      <c r="J13" s="187"/>
      <c r="K13" s="49"/>
      <c r="L13" s="226"/>
      <c r="M13" s="259"/>
      <c r="N13" s="325">
        <v>0.25</v>
      </c>
      <c r="O13" s="296"/>
      <c r="P13" s="280"/>
      <c r="Q13" s="98"/>
      <c r="R13" s="200"/>
      <c r="S13" s="200">
        <v>0</v>
      </c>
      <c r="T13" s="200">
        <v>0</v>
      </c>
    </row>
    <row r="14" spans="1:20" ht="12.75" customHeight="1">
      <c r="A14" s="203">
        <v>43160</v>
      </c>
      <c r="B14" s="252">
        <v>761</v>
      </c>
      <c r="C14" s="206"/>
      <c r="D14" s="154"/>
      <c r="E14" s="135"/>
      <c r="F14" s="212"/>
      <c r="G14" s="120"/>
      <c r="H14" s="218"/>
      <c r="I14" s="126"/>
      <c r="J14" s="222"/>
      <c r="K14" s="49"/>
      <c r="L14" s="226"/>
      <c r="M14" s="260"/>
      <c r="N14" s="325">
        <v>0.2</v>
      </c>
      <c r="O14" s="296"/>
      <c r="P14" s="280"/>
      <c r="Q14" s="98"/>
      <c r="R14" s="200"/>
      <c r="S14" s="200">
        <v>0</v>
      </c>
      <c r="T14" s="200">
        <v>0</v>
      </c>
    </row>
    <row r="15" spans="1:20" ht="12.75" customHeight="1">
      <c r="A15" s="202">
        <v>43164</v>
      </c>
      <c r="B15" s="252">
        <v>765</v>
      </c>
      <c r="C15" s="206"/>
      <c r="D15" s="154"/>
      <c r="E15" s="135"/>
      <c r="F15" s="211"/>
      <c r="G15" s="120"/>
      <c r="H15" s="181"/>
      <c r="I15" s="126"/>
      <c r="J15" s="154"/>
      <c r="K15" s="49"/>
      <c r="L15" s="226"/>
      <c r="M15" s="227"/>
      <c r="N15" s="325">
        <v>0.15</v>
      </c>
      <c r="O15" s="297"/>
      <c r="P15" s="280"/>
      <c r="Q15" s="98"/>
      <c r="R15" s="200"/>
      <c r="S15" s="200">
        <v>0</v>
      </c>
      <c r="T15" s="200">
        <v>0</v>
      </c>
    </row>
    <row r="16" spans="1:20" ht="12.75" customHeight="1">
      <c r="A16" s="202">
        <v>43165</v>
      </c>
      <c r="B16" s="252">
        <v>782</v>
      </c>
      <c r="C16" s="207"/>
      <c r="D16" s="154"/>
      <c r="E16" s="135"/>
      <c r="F16" s="213"/>
      <c r="G16" s="216"/>
      <c r="H16" s="181"/>
      <c r="I16" s="126"/>
      <c r="J16" s="154"/>
      <c r="K16" s="49"/>
      <c r="L16" s="226"/>
      <c r="M16" s="228"/>
      <c r="N16" s="325">
        <v>0.2</v>
      </c>
      <c r="O16" s="297"/>
      <c r="P16" s="280"/>
      <c r="Q16" s="98"/>
      <c r="R16" s="200"/>
      <c r="S16" s="200">
        <v>0</v>
      </c>
      <c r="T16" s="200">
        <v>0</v>
      </c>
    </row>
    <row r="17" spans="1:20" ht="12.75" customHeight="1">
      <c r="A17" s="202">
        <v>43166</v>
      </c>
      <c r="B17" s="252">
        <v>866</v>
      </c>
      <c r="C17" s="206"/>
      <c r="D17" s="154"/>
      <c r="E17" s="135"/>
      <c r="F17" s="213"/>
      <c r="G17" s="120"/>
      <c r="H17" s="218"/>
      <c r="I17" s="126"/>
      <c r="J17" s="154"/>
      <c r="K17" s="49"/>
      <c r="L17" s="229"/>
      <c r="M17" s="230"/>
      <c r="N17" s="325">
        <v>0.25</v>
      </c>
      <c r="O17" s="297"/>
      <c r="P17" s="280"/>
      <c r="Q17" s="98"/>
      <c r="R17" s="200"/>
      <c r="S17" s="200">
        <v>0</v>
      </c>
      <c r="T17" s="200">
        <v>0</v>
      </c>
    </row>
    <row r="18" spans="1:20" ht="12.75" customHeight="1">
      <c r="A18" s="203">
        <v>43167</v>
      </c>
      <c r="B18" s="252">
        <v>875</v>
      </c>
      <c r="C18" s="206"/>
      <c r="D18" s="154"/>
      <c r="E18" s="135"/>
      <c r="F18" s="212"/>
      <c r="G18" s="120"/>
      <c r="H18" s="181"/>
      <c r="I18" s="126"/>
      <c r="J18" s="154"/>
      <c r="K18" s="49"/>
      <c r="L18" s="229"/>
      <c r="M18" s="230"/>
      <c r="N18" s="325">
        <v>0.2</v>
      </c>
      <c r="O18" s="298"/>
      <c r="P18" s="281"/>
      <c r="Q18" s="98"/>
      <c r="R18" s="200"/>
      <c r="S18" s="200">
        <v>0</v>
      </c>
      <c r="T18" s="200">
        <v>0</v>
      </c>
    </row>
    <row r="19" spans="1:20" ht="12.75" customHeight="1">
      <c r="A19" s="202">
        <v>43168</v>
      </c>
      <c r="B19" s="252">
        <v>883</v>
      </c>
      <c r="C19" s="206"/>
      <c r="D19" s="154"/>
      <c r="E19" s="135"/>
      <c r="F19" s="211"/>
      <c r="G19" s="120"/>
      <c r="H19" s="181"/>
      <c r="I19" s="126"/>
      <c r="J19" s="222"/>
      <c r="K19" s="49"/>
      <c r="L19" s="231"/>
      <c r="M19" s="232"/>
      <c r="N19" s="325">
        <v>0.25</v>
      </c>
      <c r="O19" s="296"/>
      <c r="P19" s="280"/>
      <c r="Q19" s="98"/>
      <c r="R19" s="200"/>
      <c r="S19" s="200">
        <v>0</v>
      </c>
      <c r="T19" s="200">
        <v>0</v>
      </c>
    </row>
    <row r="20" spans="1:20" ht="12.75" customHeight="1">
      <c r="A20" s="204">
        <v>43171</v>
      </c>
      <c r="B20" s="252">
        <v>887</v>
      </c>
      <c r="C20" s="206"/>
      <c r="D20" s="154"/>
      <c r="E20" s="135"/>
      <c r="F20" s="211"/>
      <c r="G20" s="120"/>
      <c r="H20" s="181"/>
      <c r="I20" s="126"/>
      <c r="J20" s="154"/>
      <c r="K20" s="49"/>
      <c r="L20" s="231"/>
      <c r="M20" s="233"/>
      <c r="N20" s="325">
        <v>0.2</v>
      </c>
      <c r="O20" s="299"/>
      <c r="P20" s="281"/>
      <c r="Q20" s="234"/>
      <c r="R20" s="200"/>
      <c r="S20" s="200">
        <v>0</v>
      </c>
      <c r="T20" s="200">
        <v>0</v>
      </c>
    </row>
    <row r="21" spans="1:20" ht="12.75" customHeight="1" thickBot="1">
      <c r="A21" s="204">
        <v>43172</v>
      </c>
      <c r="B21" s="252">
        <v>922</v>
      </c>
      <c r="C21" s="206"/>
      <c r="D21" s="179"/>
      <c r="E21" s="198"/>
      <c r="F21" s="214">
        <v>0</v>
      </c>
      <c r="G21" s="41"/>
      <c r="H21" s="219">
        <v>7</v>
      </c>
      <c r="I21" s="199"/>
      <c r="J21" s="179"/>
      <c r="K21" s="223"/>
      <c r="L21" s="231">
        <v>20</v>
      </c>
      <c r="M21" s="232">
        <v>0</v>
      </c>
      <c r="N21" s="404">
        <v>0.2</v>
      </c>
      <c r="O21" s="300"/>
      <c r="P21" s="403">
        <v>10</v>
      </c>
      <c r="Q21" s="95">
        <v>6</v>
      </c>
      <c r="R21" s="237">
        <v>0</v>
      </c>
      <c r="S21" s="200">
        <v>0</v>
      </c>
      <c r="T21" s="200">
        <v>0</v>
      </c>
    </row>
    <row r="22" spans="1:20" ht="13.5" customHeight="1">
      <c r="A22" s="205">
        <v>43173</v>
      </c>
      <c r="B22" s="252">
        <v>935</v>
      </c>
      <c r="C22" s="206"/>
      <c r="D22" s="166"/>
      <c r="E22" s="209"/>
      <c r="F22" s="215"/>
      <c r="G22" s="169"/>
      <c r="H22" s="220"/>
      <c r="I22" s="221"/>
      <c r="J22" s="166"/>
      <c r="K22" s="224"/>
      <c r="L22" s="164"/>
      <c r="M22" s="168"/>
      <c r="N22" s="329">
        <v>0.2</v>
      </c>
      <c r="O22" s="301"/>
      <c r="P22" s="283"/>
      <c r="Q22" s="201"/>
      <c r="R22" s="170"/>
      <c r="S22" s="200">
        <v>0</v>
      </c>
      <c r="T22" s="200">
        <v>0</v>
      </c>
    </row>
    <row r="23" spans="1:20" ht="12.75" customHeight="1">
      <c r="A23" s="204">
        <v>43174</v>
      </c>
      <c r="B23" s="252">
        <v>964</v>
      </c>
      <c r="C23" s="206"/>
      <c r="D23" s="166"/>
      <c r="E23" s="209"/>
      <c r="F23" s="188"/>
      <c r="G23" s="201"/>
      <c r="H23" s="220"/>
      <c r="I23" s="221"/>
      <c r="J23" s="166"/>
      <c r="K23" s="224"/>
      <c r="L23" s="156"/>
      <c r="M23" s="178"/>
      <c r="N23" s="329">
        <v>0.3</v>
      </c>
      <c r="O23" s="301"/>
      <c r="P23" s="284"/>
      <c r="Q23" s="235"/>
      <c r="R23" s="170"/>
      <c r="S23" s="200">
        <v>0</v>
      </c>
      <c r="T23" s="200">
        <v>0</v>
      </c>
    </row>
    <row r="24" spans="1:20" ht="12.75" customHeight="1">
      <c r="A24" s="204">
        <v>43178</v>
      </c>
      <c r="B24" s="252">
        <v>1019</v>
      </c>
      <c r="C24" s="206"/>
      <c r="D24" s="166"/>
      <c r="E24" s="209"/>
      <c r="F24" s="188"/>
      <c r="G24" s="201"/>
      <c r="H24" s="220"/>
      <c r="I24" s="221"/>
      <c r="J24" s="166"/>
      <c r="K24" s="224"/>
      <c r="L24" s="156"/>
      <c r="M24" s="178"/>
      <c r="N24" s="329">
        <v>0.25</v>
      </c>
      <c r="O24" s="301"/>
      <c r="P24" s="284"/>
      <c r="Q24" s="235"/>
      <c r="R24" s="170"/>
      <c r="S24" s="200">
        <v>0</v>
      </c>
      <c r="T24" s="200">
        <v>0</v>
      </c>
    </row>
    <row r="25" spans="1:27" ht="12.75" customHeight="1">
      <c r="A25" s="204">
        <v>43179</v>
      </c>
      <c r="B25" s="252">
        <v>1021</v>
      </c>
      <c r="C25" s="206"/>
      <c r="D25" s="166"/>
      <c r="E25" s="209"/>
      <c r="F25" s="188"/>
      <c r="G25" s="201"/>
      <c r="H25" s="220"/>
      <c r="I25" s="221"/>
      <c r="J25" s="166"/>
      <c r="K25" s="224"/>
      <c r="L25" s="156"/>
      <c r="M25" s="168"/>
      <c r="N25" s="329">
        <v>0.25</v>
      </c>
      <c r="O25" s="302"/>
      <c r="P25" s="284"/>
      <c r="Q25" s="235"/>
      <c r="R25" s="170"/>
      <c r="S25" s="200">
        <v>0</v>
      </c>
      <c r="T25" s="200">
        <v>0</v>
      </c>
      <c r="U25" s="96"/>
      <c r="V25" s="96"/>
      <c r="W25" s="96"/>
      <c r="X25" s="96"/>
      <c r="Y25" s="96"/>
      <c r="Z25" s="96"/>
      <c r="AA25" s="96"/>
    </row>
    <row r="26" spans="1:27" ht="12.75" customHeight="1">
      <c r="A26" s="204">
        <v>43180</v>
      </c>
      <c r="B26" s="252">
        <v>1058</v>
      </c>
      <c r="C26" s="206"/>
      <c r="D26" s="166"/>
      <c r="E26" s="209"/>
      <c r="F26" s="188"/>
      <c r="G26" s="201"/>
      <c r="H26" s="220"/>
      <c r="I26" s="221"/>
      <c r="J26" s="166"/>
      <c r="K26" s="224"/>
      <c r="L26" s="156"/>
      <c r="M26" s="168"/>
      <c r="N26" s="329">
        <v>0.2</v>
      </c>
      <c r="O26" s="301"/>
      <c r="P26" s="284"/>
      <c r="Q26" s="235"/>
      <c r="R26" s="170"/>
      <c r="S26" s="200">
        <v>0</v>
      </c>
      <c r="T26" s="200">
        <v>0</v>
      </c>
      <c r="U26" s="96"/>
      <c r="V26" s="96"/>
      <c r="W26" s="96"/>
      <c r="X26" s="96"/>
      <c r="Y26" s="96"/>
      <c r="Z26" s="96"/>
      <c r="AA26" s="96"/>
    </row>
    <row r="27" spans="1:27" ht="12.75" customHeight="1" thickBot="1">
      <c r="A27" s="238">
        <v>43181</v>
      </c>
      <c r="B27" s="361">
        <v>1070</v>
      </c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372"/>
      <c r="N27" s="398">
        <v>0.2</v>
      </c>
      <c r="O27" s="303"/>
      <c r="P27" s="285"/>
      <c r="Q27" s="246"/>
      <c r="R27" s="195"/>
      <c r="S27" s="200">
        <v>0</v>
      </c>
      <c r="T27" s="200">
        <v>0</v>
      </c>
      <c r="U27" s="96"/>
      <c r="V27" s="96"/>
      <c r="W27" s="96"/>
      <c r="X27" s="96"/>
      <c r="Y27" s="96"/>
      <c r="Z27" s="96"/>
      <c r="AA27" s="96"/>
    </row>
    <row r="28" spans="1:50" s="249" customFormat="1" ht="12.75">
      <c r="A28" s="238">
        <v>43182</v>
      </c>
      <c r="B28" s="361">
        <v>1079</v>
      </c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372"/>
      <c r="N28" s="398">
        <v>0.25</v>
      </c>
      <c r="O28" s="303"/>
      <c r="P28" s="285"/>
      <c r="Q28" s="246"/>
      <c r="R28" s="195"/>
      <c r="S28" s="200">
        <v>0</v>
      </c>
      <c r="T28" s="200">
        <v>0</v>
      </c>
      <c r="U28" s="96"/>
      <c r="V28" s="96"/>
      <c r="W28" s="96"/>
      <c r="X28" s="96"/>
      <c r="Y28" s="96"/>
      <c r="Z28" s="96"/>
      <c r="AA28" s="9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20" ht="12.75">
      <c r="A29" s="238">
        <v>43185</v>
      </c>
      <c r="B29" s="361">
        <v>1094</v>
      </c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372"/>
      <c r="N29" s="398">
        <v>0.2</v>
      </c>
      <c r="O29" s="303"/>
      <c r="P29" s="285"/>
      <c r="Q29" s="246"/>
      <c r="R29" s="195"/>
      <c r="S29" s="200">
        <v>0</v>
      </c>
      <c r="T29" s="200">
        <v>0</v>
      </c>
    </row>
    <row r="30" spans="1:50" s="250" customFormat="1" ht="13.5" thickBot="1">
      <c r="A30" s="238">
        <v>43186</v>
      </c>
      <c r="B30" s="361">
        <v>1120</v>
      </c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372"/>
      <c r="N30" s="398">
        <v>0.25</v>
      </c>
      <c r="O30" s="303"/>
      <c r="P30" s="285"/>
      <c r="Q30" s="246"/>
      <c r="R30" s="195"/>
      <c r="S30" s="200">
        <v>0</v>
      </c>
      <c r="T30" s="200">
        <v>0</v>
      </c>
      <c r="U30"/>
      <c r="V30"/>
      <c r="W30"/>
      <c r="X30"/>
      <c r="Y30"/>
      <c r="Z30"/>
      <c r="AA30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20" ht="13.5" customHeight="1">
      <c r="A31" s="238">
        <v>43187</v>
      </c>
      <c r="B31" s="361">
        <v>1135</v>
      </c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372"/>
      <c r="N31" s="398">
        <v>0.25</v>
      </c>
      <c r="O31" s="303"/>
      <c r="P31" s="285"/>
      <c r="Q31" s="246"/>
      <c r="R31" s="195"/>
      <c r="S31" s="200">
        <v>0</v>
      </c>
      <c r="T31" s="200">
        <v>0</v>
      </c>
    </row>
    <row r="32" spans="1:20" ht="13.5" customHeight="1">
      <c r="A32" s="238">
        <v>43188</v>
      </c>
      <c r="B32" s="361">
        <v>1157</v>
      </c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372"/>
      <c r="N32" s="398">
        <v>0.2</v>
      </c>
      <c r="O32" s="303"/>
      <c r="P32" s="285"/>
      <c r="Q32" s="246"/>
      <c r="R32" s="195"/>
      <c r="S32" s="200">
        <v>0</v>
      </c>
      <c r="T32" s="200">
        <v>0</v>
      </c>
    </row>
    <row r="33" spans="1:20" ht="13.5" customHeight="1">
      <c r="A33" s="238">
        <v>43189</v>
      </c>
      <c r="B33" s="361">
        <v>1196</v>
      </c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372"/>
      <c r="N33" s="398">
        <v>0.25</v>
      </c>
      <c r="O33" s="303"/>
      <c r="P33" s="285"/>
      <c r="Q33" s="246"/>
      <c r="R33" s="195"/>
      <c r="S33" s="200">
        <v>0</v>
      </c>
      <c r="T33" s="200">
        <v>0</v>
      </c>
    </row>
    <row r="34" spans="1:20" ht="13.5" customHeight="1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372"/>
      <c r="N34" s="330"/>
      <c r="O34" s="303"/>
      <c r="P34" s="285"/>
      <c r="Q34" s="246"/>
      <c r="R34" s="195"/>
      <c r="S34" s="200"/>
      <c r="T34" s="200"/>
    </row>
    <row r="35" spans="1:20" ht="13.5" customHeight="1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372"/>
      <c r="N35" s="330"/>
      <c r="O35" s="303"/>
      <c r="P35" s="285"/>
      <c r="Q35" s="246"/>
      <c r="R35" s="195"/>
      <c r="S35" s="200"/>
      <c r="T35" s="200"/>
    </row>
    <row r="36" spans="1:20" ht="13.5" customHeigh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372"/>
      <c r="N36" s="330"/>
      <c r="O36" s="303"/>
      <c r="P36" s="285"/>
      <c r="Q36" s="246"/>
      <c r="R36" s="195"/>
      <c r="S36" s="200"/>
      <c r="T36" s="200"/>
    </row>
    <row r="37" spans="1:20" ht="13.5" customHeigh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372"/>
      <c r="N37" s="330"/>
      <c r="O37" s="303"/>
      <c r="P37" s="285"/>
      <c r="Q37" s="246"/>
      <c r="R37" s="195"/>
      <c r="S37" s="200"/>
      <c r="T37" s="200"/>
    </row>
    <row r="38" spans="1:20" ht="13.5" customHeight="1">
      <c r="A38" s="238"/>
      <c r="B38" s="361"/>
      <c r="C38" s="239"/>
      <c r="D38" s="180"/>
      <c r="E38" s="240"/>
      <c r="F38" s="189"/>
      <c r="G38" s="241"/>
      <c r="H38" s="242"/>
      <c r="I38" s="243"/>
      <c r="J38" s="180"/>
      <c r="K38" s="244"/>
      <c r="L38" s="175"/>
      <c r="M38" s="372"/>
      <c r="N38" s="330"/>
      <c r="O38" s="303"/>
      <c r="P38" s="285"/>
      <c r="Q38" s="246"/>
      <c r="R38" s="195"/>
      <c r="S38" s="200"/>
      <c r="T38" s="200"/>
    </row>
    <row r="39" spans="1:23" ht="13.5" customHeight="1">
      <c r="A39" s="238"/>
      <c r="B39" s="361"/>
      <c r="C39" s="239"/>
      <c r="D39" s="180"/>
      <c r="E39" s="240"/>
      <c r="F39" s="189"/>
      <c r="G39" s="241"/>
      <c r="H39" s="242"/>
      <c r="I39" s="243"/>
      <c r="J39" s="180"/>
      <c r="K39" s="244"/>
      <c r="L39" s="175"/>
      <c r="M39" s="372"/>
      <c r="N39" s="330"/>
      <c r="O39" s="303"/>
      <c r="P39" s="285"/>
      <c r="Q39" s="246"/>
      <c r="R39" s="195"/>
      <c r="S39" s="200"/>
      <c r="T39" s="200"/>
      <c r="W39" s="2"/>
    </row>
    <row r="40" spans="1:23" ht="12.75">
      <c r="A40" s="238"/>
      <c r="B40" s="361"/>
      <c r="C40" s="239"/>
      <c r="D40" s="180"/>
      <c r="E40" s="240"/>
      <c r="F40" s="189"/>
      <c r="G40" s="241"/>
      <c r="H40" s="242"/>
      <c r="I40" s="243"/>
      <c r="J40" s="180"/>
      <c r="K40" s="244"/>
      <c r="L40" s="175"/>
      <c r="M40" s="372"/>
      <c r="N40" s="330"/>
      <c r="O40" s="303"/>
      <c r="P40" s="285"/>
      <c r="Q40" s="246"/>
      <c r="R40" s="195"/>
      <c r="S40" s="200"/>
      <c r="T40" s="200"/>
      <c r="W40" s="2"/>
    </row>
    <row r="41" spans="1:20" ht="13.5" customHeight="1">
      <c r="A41" s="238"/>
      <c r="B41" s="361"/>
      <c r="C41" s="239"/>
      <c r="D41" s="180"/>
      <c r="E41" s="240"/>
      <c r="F41" s="189"/>
      <c r="G41" s="241"/>
      <c r="H41" s="242"/>
      <c r="I41" s="243"/>
      <c r="J41" s="180"/>
      <c r="K41" s="244"/>
      <c r="L41" s="175"/>
      <c r="M41" s="372"/>
      <c r="N41" s="330"/>
      <c r="O41" s="303"/>
      <c r="P41" s="285"/>
      <c r="Q41" s="246"/>
      <c r="R41" s="195"/>
      <c r="S41" s="200"/>
      <c r="T41" s="200"/>
    </row>
    <row r="42" spans="1:20" ht="12.75" customHeight="1">
      <c r="A42" s="238"/>
      <c r="B42" s="361"/>
      <c r="C42" s="239"/>
      <c r="D42" s="180"/>
      <c r="E42" s="240"/>
      <c r="F42" s="189"/>
      <c r="G42" s="241"/>
      <c r="H42" s="242"/>
      <c r="I42" s="243"/>
      <c r="J42" s="180"/>
      <c r="K42" s="244"/>
      <c r="L42" s="175"/>
      <c r="M42" s="372"/>
      <c r="N42" s="330"/>
      <c r="O42" s="303"/>
      <c r="P42" s="285"/>
      <c r="Q42" s="246"/>
      <c r="R42" s="195"/>
      <c r="S42" s="200"/>
      <c r="T42" s="200"/>
    </row>
    <row r="43" spans="1:20" ht="12.75" customHeight="1">
      <c r="A43" s="238"/>
      <c r="B43" s="361"/>
      <c r="C43" s="239"/>
      <c r="D43" s="180"/>
      <c r="E43" s="240"/>
      <c r="F43" s="189"/>
      <c r="G43" s="241"/>
      <c r="H43" s="242"/>
      <c r="I43" s="243"/>
      <c r="J43" s="180"/>
      <c r="K43" s="244"/>
      <c r="L43" s="175"/>
      <c r="M43" s="372"/>
      <c r="N43" s="330"/>
      <c r="O43" s="303"/>
      <c r="P43" s="285"/>
      <c r="Q43" s="246"/>
      <c r="R43" s="195"/>
      <c r="S43" s="200"/>
      <c r="T43" s="200"/>
    </row>
    <row r="44" spans="1:20" ht="12.75" customHeight="1">
      <c r="A44" s="238"/>
      <c r="B44" s="361"/>
      <c r="C44" s="239"/>
      <c r="D44" s="180"/>
      <c r="E44" s="240"/>
      <c r="F44" s="189"/>
      <c r="G44" s="241"/>
      <c r="H44" s="242"/>
      <c r="I44" s="243"/>
      <c r="J44" s="180"/>
      <c r="K44" s="244"/>
      <c r="L44" s="175"/>
      <c r="M44" s="372"/>
      <c r="N44" s="330"/>
      <c r="O44" s="303"/>
      <c r="P44" s="285"/>
      <c r="Q44" s="246"/>
      <c r="R44" s="195"/>
      <c r="S44" s="200"/>
      <c r="T44" s="200"/>
    </row>
    <row r="45" spans="1:20" ht="12.75" customHeight="1">
      <c r="A45" s="238"/>
      <c r="B45" s="361"/>
      <c r="C45" s="239"/>
      <c r="D45" s="180"/>
      <c r="E45" s="240"/>
      <c r="F45" s="189"/>
      <c r="G45" s="241"/>
      <c r="H45" s="242"/>
      <c r="I45" s="243"/>
      <c r="J45" s="180"/>
      <c r="K45" s="244"/>
      <c r="L45" s="175"/>
      <c r="M45" s="372"/>
      <c r="N45" s="330"/>
      <c r="O45" s="303"/>
      <c r="P45" s="285"/>
      <c r="Q45" s="246"/>
      <c r="R45" s="195"/>
      <c r="S45" s="200"/>
      <c r="T45" s="200"/>
    </row>
    <row r="46" spans="1:20" ht="12.75" customHeight="1">
      <c r="A46" s="238"/>
      <c r="B46" s="361"/>
      <c r="C46" s="239"/>
      <c r="D46" s="180"/>
      <c r="E46" s="240"/>
      <c r="F46" s="189"/>
      <c r="G46" s="241"/>
      <c r="H46" s="242"/>
      <c r="I46" s="243"/>
      <c r="J46" s="180"/>
      <c r="K46" s="244"/>
      <c r="L46" s="175"/>
      <c r="M46" s="372"/>
      <c r="N46" s="330"/>
      <c r="O46" s="303"/>
      <c r="P46" s="285"/>
      <c r="Q46" s="246"/>
      <c r="R46" s="195"/>
      <c r="S46" s="200"/>
      <c r="T46" s="200"/>
    </row>
    <row r="47" spans="1:20" ht="12.75" customHeight="1">
      <c r="A47" s="238"/>
      <c r="B47" s="361"/>
      <c r="C47" s="239"/>
      <c r="D47" s="180"/>
      <c r="E47" s="240"/>
      <c r="F47" s="189"/>
      <c r="G47" s="241"/>
      <c r="H47" s="242"/>
      <c r="I47" s="243"/>
      <c r="J47" s="180"/>
      <c r="K47" s="244"/>
      <c r="L47" s="175"/>
      <c r="M47" s="372"/>
      <c r="N47" s="330"/>
      <c r="O47" s="303"/>
      <c r="P47" s="285"/>
      <c r="Q47" s="246"/>
      <c r="R47" s="195"/>
      <c r="S47" s="200"/>
      <c r="T47" s="200"/>
    </row>
    <row r="48" spans="1:50" ht="13.5" customHeight="1">
      <c r="A48" s="238"/>
      <c r="B48" s="361"/>
      <c r="C48" s="239"/>
      <c r="D48" s="180"/>
      <c r="E48" s="240"/>
      <c r="F48" s="189"/>
      <c r="G48" s="241"/>
      <c r="H48" s="242"/>
      <c r="I48" s="243"/>
      <c r="J48" s="180"/>
      <c r="K48" s="244"/>
      <c r="L48" s="175"/>
      <c r="M48" s="372"/>
      <c r="N48" s="330"/>
      <c r="O48" s="303"/>
      <c r="P48" s="285"/>
      <c r="Q48" s="246"/>
      <c r="R48" s="195"/>
      <c r="S48" s="200"/>
      <c r="T48" s="200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2.75">
      <c r="A49" s="238"/>
      <c r="B49" s="361"/>
      <c r="C49" s="239"/>
      <c r="D49" s="180"/>
      <c r="E49" s="240"/>
      <c r="F49" s="189"/>
      <c r="G49" s="241"/>
      <c r="H49" s="242"/>
      <c r="I49" s="243"/>
      <c r="J49" s="180"/>
      <c r="K49" s="244"/>
      <c r="L49" s="175"/>
      <c r="M49" s="372"/>
      <c r="N49" s="330"/>
      <c r="O49" s="303"/>
      <c r="P49" s="285"/>
      <c r="Q49" s="246"/>
      <c r="R49" s="195"/>
      <c r="S49" s="200"/>
      <c r="T49" s="200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27" ht="12.75">
      <c r="A50" s="238"/>
      <c r="B50" s="361"/>
      <c r="C50" s="239"/>
      <c r="D50" s="180"/>
      <c r="E50" s="240"/>
      <c r="F50" s="189"/>
      <c r="G50" s="241"/>
      <c r="H50" s="242"/>
      <c r="I50" s="243"/>
      <c r="J50" s="180"/>
      <c r="K50" s="244"/>
      <c r="L50" s="175"/>
      <c r="M50" s="372"/>
      <c r="N50" s="330"/>
      <c r="O50" s="303"/>
      <c r="P50" s="285"/>
      <c r="Q50" s="246"/>
      <c r="R50" s="195"/>
      <c r="S50" s="200"/>
      <c r="T50" s="200"/>
      <c r="V50" s="2"/>
      <c r="X50" s="2"/>
      <c r="Y50" s="2"/>
      <c r="Z50" s="2"/>
      <c r="AA50" s="2"/>
    </row>
    <row r="51" spans="1:43" ht="12.75">
      <c r="A51" s="238"/>
      <c r="B51" s="361"/>
      <c r="C51" s="239"/>
      <c r="D51" s="180"/>
      <c r="E51" s="240"/>
      <c r="F51" s="189"/>
      <c r="G51" s="241"/>
      <c r="H51" s="242"/>
      <c r="I51" s="243"/>
      <c r="J51" s="180"/>
      <c r="K51" s="244"/>
      <c r="L51" s="175"/>
      <c r="M51" s="372"/>
      <c r="N51" s="330"/>
      <c r="O51" s="303"/>
      <c r="P51" s="285"/>
      <c r="Q51" s="246"/>
      <c r="R51" s="195"/>
      <c r="S51" s="200"/>
      <c r="T51" s="200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3.5" customHeight="1">
      <c r="A52" s="238"/>
      <c r="B52" s="361"/>
      <c r="C52" s="239"/>
      <c r="D52" s="180"/>
      <c r="E52" s="240"/>
      <c r="F52" s="189"/>
      <c r="G52" s="241"/>
      <c r="H52" s="242"/>
      <c r="I52" s="243"/>
      <c r="J52" s="180"/>
      <c r="K52" s="244"/>
      <c r="L52" s="175"/>
      <c r="M52" s="372"/>
      <c r="N52" s="330"/>
      <c r="O52" s="303"/>
      <c r="P52" s="285"/>
      <c r="Q52" s="246"/>
      <c r="R52" s="195"/>
      <c r="S52" s="200"/>
      <c r="T52" s="200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3.5" customHeight="1">
      <c r="A53" s="238"/>
      <c r="B53" s="361"/>
      <c r="C53" s="239"/>
      <c r="D53" s="180"/>
      <c r="E53" s="240"/>
      <c r="F53" s="189"/>
      <c r="G53" s="241"/>
      <c r="H53" s="242"/>
      <c r="I53" s="243"/>
      <c r="J53" s="180"/>
      <c r="K53" s="244"/>
      <c r="L53" s="175"/>
      <c r="M53" s="372"/>
      <c r="N53" s="330"/>
      <c r="O53" s="303"/>
      <c r="P53" s="285"/>
      <c r="Q53" s="246"/>
      <c r="R53" s="195"/>
      <c r="S53" s="200"/>
      <c r="T53" s="200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3.5" customHeight="1">
      <c r="A54" s="238"/>
      <c r="B54" s="361"/>
      <c r="C54" s="239"/>
      <c r="D54" s="180"/>
      <c r="E54" s="240"/>
      <c r="F54" s="189"/>
      <c r="G54" s="241"/>
      <c r="H54" s="242"/>
      <c r="I54" s="243"/>
      <c r="J54" s="180"/>
      <c r="K54" s="244"/>
      <c r="L54" s="175"/>
      <c r="M54" s="372"/>
      <c r="N54" s="330"/>
      <c r="O54" s="303"/>
      <c r="P54" s="285"/>
      <c r="Q54" s="246"/>
      <c r="R54" s="195"/>
      <c r="S54" s="200"/>
      <c r="T54" s="200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3.5" customHeight="1">
      <c r="A55" s="238"/>
      <c r="B55" s="361"/>
      <c r="C55" s="239"/>
      <c r="D55" s="180"/>
      <c r="E55" s="240"/>
      <c r="F55" s="189"/>
      <c r="G55" s="241"/>
      <c r="H55" s="242"/>
      <c r="I55" s="243"/>
      <c r="J55" s="180"/>
      <c r="K55" s="244"/>
      <c r="L55" s="175"/>
      <c r="M55" s="372"/>
      <c r="N55" s="330"/>
      <c r="O55" s="303"/>
      <c r="P55" s="285"/>
      <c r="Q55" s="246"/>
      <c r="R55" s="195"/>
      <c r="S55" s="200"/>
      <c r="T55" s="200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3.5" customHeight="1">
      <c r="A56" s="238"/>
      <c r="B56" s="361"/>
      <c r="C56" s="239"/>
      <c r="D56" s="180"/>
      <c r="E56" s="240"/>
      <c r="F56" s="189"/>
      <c r="G56" s="241"/>
      <c r="H56" s="242"/>
      <c r="I56" s="243"/>
      <c r="J56" s="180"/>
      <c r="K56" s="244"/>
      <c r="L56" s="175"/>
      <c r="M56" s="372"/>
      <c r="N56" s="330"/>
      <c r="O56" s="303"/>
      <c r="P56" s="285"/>
      <c r="Q56" s="246"/>
      <c r="R56" s="195"/>
      <c r="S56" s="200"/>
      <c r="T56" s="200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239" ht="12.75">
      <c r="A57" s="238"/>
      <c r="B57" s="361"/>
      <c r="C57" s="239"/>
      <c r="D57" s="180"/>
      <c r="E57" s="240"/>
      <c r="F57" s="189"/>
      <c r="G57" s="241"/>
      <c r="H57" s="242"/>
      <c r="I57" s="243"/>
      <c r="J57" s="180"/>
      <c r="K57" s="244"/>
      <c r="L57" s="175"/>
      <c r="M57" s="372"/>
      <c r="N57" s="330"/>
      <c r="O57" s="303"/>
      <c r="P57" s="285"/>
      <c r="Q57" s="246"/>
      <c r="R57" s="195"/>
      <c r="S57" s="200"/>
      <c r="T57" s="200"/>
      <c r="V57" s="2"/>
      <c r="X57" s="2"/>
      <c r="Y57" s="2"/>
      <c r="Z57" s="2"/>
      <c r="AA57" s="2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ht="12.75">
      <c r="A58" s="238"/>
      <c r="B58" s="361"/>
      <c r="C58" s="239"/>
      <c r="D58" s="180"/>
      <c r="E58" s="240"/>
      <c r="F58" s="189"/>
      <c r="G58" s="241"/>
      <c r="H58" s="242"/>
      <c r="I58" s="243"/>
      <c r="J58" s="180"/>
      <c r="K58" s="244"/>
      <c r="L58" s="175"/>
      <c r="M58" s="372"/>
      <c r="N58" s="330"/>
      <c r="O58" s="303"/>
      <c r="P58" s="285"/>
      <c r="Q58" s="246"/>
      <c r="R58" s="195"/>
      <c r="S58" s="200"/>
      <c r="T58" s="200"/>
      <c r="V58" s="2"/>
      <c r="X58" s="2"/>
      <c r="Y58" s="2"/>
      <c r="Z58" s="2"/>
      <c r="AA58" s="2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50" ht="12.75">
      <c r="A59" s="238"/>
      <c r="B59" s="361"/>
      <c r="C59" s="239"/>
      <c r="D59" s="180"/>
      <c r="E59" s="240"/>
      <c r="F59" s="189"/>
      <c r="G59" s="241"/>
      <c r="H59" s="242"/>
      <c r="I59" s="243"/>
      <c r="J59" s="180"/>
      <c r="K59" s="244"/>
      <c r="L59" s="175"/>
      <c r="M59" s="372"/>
      <c r="N59" s="330"/>
      <c r="O59" s="303"/>
      <c r="P59" s="285"/>
      <c r="Q59" s="246"/>
      <c r="R59" s="195"/>
      <c r="S59" s="200"/>
      <c r="T59" s="200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246" ht="12.75">
      <c r="A60" s="238"/>
      <c r="B60" s="361"/>
      <c r="C60" s="239"/>
      <c r="D60" s="180"/>
      <c r="E60" s="240"/>
      <c r="F60" s="189"/>
      <c r="G60" s="241"/>
      <c r="H60" s="242"/>
      <c r="I60" s="243"/>
      <c r="J60" s="180"/>
      <c r="K60" s="244"/>
      <c r="L60" s="175"/>
      <c r="M60" s="372"/>
      <c r="N60" s="330"/>
      <c r="O60" s="303"/>
      <c r="P60" s="285"/>
      <c r="Q60" s="246"/>
      <c r="R60" s="195"/>
      <c r="S60" s="200"/>
      <c r="T60" s="20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ht="12.75">
      <c r="A61" s="238"/>
      <c r="B61" s="361"/>
      <c r="C61" s="239"/>
      <c r="D61" s="180"/>
      <c r="E61" s="240"/>
      <c r="F61" s="189"/>
      <c r="G61" s="241"/>
      <c r="H61" s="242"/>
      <c r="I61" s="243"/>
      <c r="J61" s="180"/>
      <c r="K61" s="244"/>
      <c r="L61" s="175"/>
      <c r="M61" s="372"/>
      <c r="N61" s="330"/>
      <c r="O61" s="303"/>
      <c r="P61" s="285"/>
      <c r="Q61" s="246"/>
      <c r="R61" s="195"/>
      <c r="S61" s="200"/>
      <c r="T61" s="200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ht="12.75">
      <c r="A62" s="238"/>
      <c r="B62" s="361"/>
      <c r="C62" s="239"/>
      <c r="D62" s="180"/>
      <c r="E62" s="240"/>
      <c r="F62" s="189"/>
      <c r="G62" s="241"/>
      <c r="H62" s="242"/>
      <c r="I62" s="243"/>
      <c r="J62" s="180"/>
      <c r="K62" s="244"/>
      <c r="L62" s="175"/>
      <c r="M62" s="372"/>
      <c r="N62" s="330"/>
      <c r="O62" s="303"/>
      <c r="P62" s="285"/>
      <c r="Q62" s="246"/>
      <c r="R62" s="195"/>
      <c r="S62" s="200"/>
      <c r="T62" s="200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ht="12.75">
      <c r="A63" s="238"/>
      <c r="B63" s="361"/>
      <c r="C63" s="239"/>
      <c r="D63" s="180"/>
      <c r="E63" s="240"/>
      <c r="F63" s="189"/>
      <c r="G63" s="241"/>
      <c r="H63" s="242"/>
      <c r="I63" s="243"/>
      <c r="J63" s="180"/>
      <c r="K63" s="244"/>
      <c r="L63" s="175"/>
      <c r="M63" s="372"/>
      <c r="N63" s="330"/>
      <c r="O63" s="303"/>
      <c r="P63" s="285"/>
      <c r="Q63" s="246"/>
      <c r="R63" s="195"/>
      <c r="S63" s="200"/>
      <c r="T63" s="200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ht="12.75">
      <c r="A64" s="238"/>
      <c r="B64" s="361"/>
      <c r="C64" s="239"/>
      <c r="D64" s="180"/>
      <c r="E64" s="240"/>
      <c r="F64" s="189"/>
      <c r="G64" s="241"/>
      <c r="H64" s="242"/>
      <c r="I64" s="243"/>
      <c r="J64" s="180"/>
      <c r="K64" s="244"/>
      <c r="L64" s="175"/>
      <c r="M64" s="372"/>
      <c r="N64" s="330"/>
      <c r="O64" s="303"/>
      <c r="P64" s="285"/>
      <c r="Q64" s="246"/>
      <c r="R64" s="195"/>
      <c r="S64" s="200"/>
      <c r="T64" s="200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ht="12.75">
      <c r="A65" s="238"/>
      <c r="B65" s="361"/>
      <c r="C65" s="239"/>
      <c r="D65" s="180"/>
      <c r="E65" s="240"/>
      <c r="F65" s="189"/>
      <c r="G65" s="241"/>
      <c r="H65" s="242"/>
      <c r="I65" s="243"/>
      <c r="J65" s="180"/>
      <c r="K65" s="244"/>
      <c r="L65" s="175"/>
      <c r="M65" s="372"/>
      <c r="N65" s="330"/>
      <c r="O65" s="303"/>
      <c r="P65" s="285"/>
      <c r="Q65" s="246"/>
      <c r="R65" s="195"/>
      <c r="S65" s="200"/>
      <c r="T65" s="200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0" ht="12.75">
      <c r="A66" s="238"/>
      <c r="B66" s="361"/>
      <c r="C66" s="239"/>
      <c r="D66" s="180"/>
      <c r="E66" s="240"/>
      <c r="F66" s="189"/>
      <c r="G66" s="241"/>
      <c r="H66" s="242"/>
      <c r="I66" s="243"/>
      <c r="J66" s="180"/>
      <c r="K66" s="244"/>
      <c r="L66" s="175"/>
      <c r="M66" s="372"/>
      <c r="N66" s="330"/>
      <c r="O66" s="303"/>
      <c r="P66" s="285"/>
      <c r="Q66" s="246"/>
      <c r="R66" s="195"/>
      <c r="S66" s="200"/>
      <c r="T66" s="200"/>
    </row>
    <row r="67" spans="1:20" ht="12.75">
      <c r="A67" s="238"/>
      <c r="B67" s="361"/>
      <c r="C67" s="239"/>
      <c r="D67" s="180"/>
      <c r="E67" s="240"/>
      <c r="F67" s="189"/>
      <c r="G67" s="241"/>
      <c r="H67" s="242"/>
      <c r="I67" s="243"/>
      <c r="J67" s="180"/>
      <c r="K67" s="244"/>
      <c r="L67" s="175"/>
      <c r="M67" s="372"/>
      <c r="N67" s="330"/>
      <c r="O67" s="303"/>
      <c r="P67" s="285"/>
      <c r="Q67" s="246"/>
      <c r="R67" s="195"/>
      <c r="S67" s="200"/>
      <c r="T67" s="200"/>
    </row>
    <row r="68" spans="1:20" ht="12.75">
      <c r="A68" s="238"/>
      <c r="B68" s="361"/>
      <c r="C68" s="239"/>
      <c r="D68" s="180"/>
      <c r="E68" s="240"/>
      <c r="F68" s="189"/>
      <c r="G68" s="241"/>
      <c r="H68" s="242"/>
      <c r="I68" s="243"/>
      <c r="J68" s="180"/>
      <c r="K68" s="244"/>
      <c r="L68" s="175"/>
      <c r="M68" s="372"/>
      <c r="N68" s="330"/>
      <c r="O68" s="303"/>
      <c r="P68" s="285"/>
      <c r="Q68" s="246"/>
      <c r="R68" s="195"/>
      <c r="S68" s="200"/>
      <c r="T68" s="200"/>
    </row>
    <row r="69" spans="1:20" ht="12.75">
      <c r="A69" s="238"/>
      <c r="B69" s="361"/>
      <c r="C69" s="239"/>
      <c r="D69" s="180"/>
      <c r="E69" s="240"/>
      <c r="F69" s="189"/>
      <c r="G69" s="241"/>
      <c r="H69" s="242"/>
      <c r="I69" s="243"/>
      <c r="J69" s="180"/>
      <c r="K69" s="244"/>
      <c r="L69" s="175"/>
      <c r="M69" s="372"/>
      <c r="N69" s="330"/>
      <c r="O69" s="303"/>
      <c r="P69" s="285"/>
      <c r="Q69" s="246"/>
      <c r="R69" s="195"/>
      <c r="S69" s="200"/>
      <c r="T69" s="200"/>
    </row>
    <row r="70" spans="1:20" ht="12.75">
      <c r="A70" s="238"/>
      <c r="B70" s="361"/>
      <c r="C70" s="239"/>
      <c r="D70" s="180"/>
      <c r="E70" s="240"/>
      <c r="F70" s="189"/>
      <c r="G70" s="241"/>
      <c r="H70" s="242"/>
      <c r="I70" s="243"/>
      <c r="J70" s="180"/>
      <c r="K70" s="244"/>
      <c r="L70" s="175"/>
      <c r="M70" s="372"/>
      <c r="N70" s="330"/>
      <c r="O70" s="303"/>
      <c r="P70" s="285"/>
      <c r="Q70" s="246"/>
      <c r="R70" s="195"/>
      <c r="S70" s="200"/>
      <c r="T70" s="200"/>
    </row>
    <row r="71" spans="1:20" ht="12.75">
      <c r="A71" s="238"/>
      <c r="B71" s="361"/>
      <c r="C71" s="239"/>
      <c r="D71" s="180"/>
      <c r="E71" s="240"/>
      <c r="F71" s="189"/>
      <c r="G71" s="241"/>
      <c r="H71" s="242"/>
      <c r="I71" s="243"/>
      <c r="J71" s="180"/>
      <c r="K71" s="244"/>
      <c r="L71" s="175"/>
      <c r="M71" s="372"/>
      <c r="N71" s="330"/>
      <c r="O71" s="303"/>
      <c r="P71" s="285"/>
      <c r="Q71" s="246"/>
      <c r="R71" s="195"/>
      <c r="S71" s="200"/>
      <c r="T71" s="200"/>
    </row>
    <row r="72" spans="1:20" ht="12.75">
      <c r="A72" s="238"/>
      <c r="B72" s="361"/>
      <c r="C72" s="239"/>
      <c r="D72" s="180"/>
      <c r="E72" s="240"/>
      <c r="F72" s="189"/>
      <c r="G72" s="241"/>
      <c r="H72" s="242"/>
      <c r="I72" s="243"/>
      <c r="J72" s="180"/>
      <c r="K72" s="244"/>
      <c r="L72" s="175"/>
      <c r="M72" s="372"/>
      <c r="N72" s="330"/>
      <c r="O72" s="303"/>
      <c r="P72" s="285"/>
      <c r="Q72" s="246"/>
      <c r="R72" s="195"/>
      <c r="S72" s="200"/>
      <c r="T72" s="200"/>
    </row>
    <row r="73" spans="1:20" ht="12.75">
      <c r="A73" s="238"/>
      <c r="B73" s="361"/>
      <c r="C73" s="239"/>
      <c r="D73" s="180"/>
      <c r="E73" s="240"/>
      <c r="F73" s="189"/>
      <c r="G73" s="241"/>
      <c r="H73" s="242"/>
      <c r="I73" s="243"/>
      <c r="J73" s="180"/>
      <c r="K73" s="244"/>
      <c r="L73" s="175"/>
      <c r="M73" s="372"/>
      <c r="N73" s="330"/>
      <c r="O73" s="303"/>
      <c r="P73" s="285"/>
      <c r="Q73" s="246"/>
      <c r="R73" s="195"/>
      <c r="S73" s="200"/>
      <c r="T73" s="200"/>
    </row>
    <row r="74" spans="1:20" ht="12.75">
      <c r="A74" s="238"/>
      <c r="B74" s="361"/>
      <c r="C74" s="239"/>
      <c r="D74" s="180"/>
      <c r="E74" s="240"/>
      <c r="F74" s="189"/>
      <c r="G74" s="241"/>
      <c r="H74" s="242"/>
      <c r="I74" s="243"/>
      <c r="J74" s="180"/>
      <c r="K74" s="244"/>
      <c r="L74" s="175"/>
      <c r="M74" s="372"/>
      <c r="N74" s="330"/>
      <c r="O74" s="303"/>
      <c r="P74" s="285"/>
      <c r="Q74" s="246"/>
      <c r="R74" s="195"/>
      <c r="S74" s="200"/>
      <c r="T74" s="200"/>
    </row>
    <row r="75" spans="1:20" ht="12.75">
      <c r="A75" s="238"/>
      <c r="B75" s="361"/>
      <c r="C75" s="239"/>
      <c r="D75" s="180"/>
      <c r="E75" s="240"/>
      <c r="F75" s="189"/>
      <c r="G75" s="241"/>
      <c r="H75" s="242"/>
      <c r="I75" s="243"/>
      <c r="J75" s="180"/>
      <c r="K75" s="244"/>
      <c r="L75" s="175"/>
      <c r="M75" s="372"/>
      <c r="N75" s="330"/>
      <c r="O75" s="303"/>
      <c r="P75" s="285"/>
      <c r="Q75" s="246"/>
      <c r="R75" s="195"/>
      <c r="S75" s="200"/>
      <c r="T75" s="200"/>
    </row>
    <row r="76" spans="1:20" ht="12.75">
      <c r="A76" s="238"/>
      <c r="B76" s="361"/>
      <c r="C76" s="239"/>
      <c r="D76" s="180"/>
      <c r="E76" s="240"/>
      <c r="F76" s="189"/>
      <c r="G76" s="241"/>
      <c r="H76" s="242"/>
      <c r="I76" s="243"/>
      <c r="J76" s="180"/>
      <c r="K76" s="244"/>
      <c r="L76" s="175"/>
      <c r="M76" s="372"/>
      <c r="N76" s="330"/>
      <c r="O76" s="303"/>
      <c r="P76" s="285"/>
      <c r="Q76" s="246"/>
      <c r="R76" s="195"/>
      <c r="S76" s="195"/>
      <c r="T76" s="195"/>
    </row>
    <row r="77" spans="1:20" ht="12.75">
      <c r="A77" s="238"/>
      <c r="B77" s="361"/>
      <c r="C77" s="239"/>
      <c r="D77" s="180"/>
      <c r="E77" s="240"/>
      <c r="F77" s="189"/>
      <c r="G77" s="241"/>
      <c r="H77" s="242"/>
      <c r="I77" s="243"/>
      <c r="J77" s="180"/>
      <c r="K77" s="244"/>
      <c r="L77" s="175"/>
      <c r="M77" s="372"/>
      <c r="N77" s="330"/>
      <c r="O77" s="303"/>
      <c r="P77" s="285"/>
      <c r="Q77" s="246"/>
      <c r="R77" s="195"/>
      <c r="S77" s="195"/>
      <c r="T77" s="195"/>
    </row>
    <row r="78" spans="1:20" ht="12.75">
      <c r="A78" s="238"/>
      <c r="B78" s="361"/>
      <c r="C78" s="239"/>
      <c r="D78" s="180"/>
      <c r="E78" s="240"/>
      <c r="F78" s="189"/>
      <c r="G78" s="241"/>
      <c r="H78" s="242"/>
      <c r="I78" s="243"/>
      <c r="J78" s="180"/>
      <c r="K78" s="244"/>
      <c r="L78" s="175"/>
      <c r="M78" s="372"/>
      <c r="N78" s="330"/>
      <c r="O78" s="303"/>
      <c r="P78" s="285"/>
      <c r="Q78" s="246"/>
      <c r="R78" s="195"/>
      <c r="S78" s="195"/>
      <c r="T78" s="195"/>
    </row>
    <row r="79" spans="1:20" ht="12.75">
      <c r="A79" s="238"/>
      <c r="B79" s="361"/>
      <c r="C79" s="239"/>
      <c r="D79" s="180"/>
      <c r="E79" s="240"/>
      <c r="F79" s="189"/>
      <c r="G79" s="241"/>
      <c r="H79" s="242"/>
      <c r="I79" s="243"/>
      <c r="J79" s="180"/>
      <c r="K79" s="244"/>
      <c r="L79" s="175"/>
      <c r="M79" s="372"/>
      <c r="N79" s="330"/>
      <c r="O79" s="303"/>
      <c r="P79" s="285"/>
      <c r="Q79" s="246"/>
      <c r="R79" s="195"/>
      <c r="S79" s="195"/>
      <c r="T79" s="195"/>
    </row>
    <row r="80" spans="1:20" ht="12.75">
      <c r="A80" s="238"/>
      <c r="B80" s="361"/>
      <c r="C80" s="239"/>
      <c r="D80" s="180"/>
      <c r="E80" s="240"/>
      <c r="F80" s="189"/>
      <c r="G80" s="241"/>
      <c r="H80" s="242"/>
      <c r="I80" s="243"/>
      <c r="J80" s="180"/>
      <c r="K80" s="244"/>
      <c r="L80" s="175"/>
      <c r="M80" s="372"/>
      <c r="N80" s="330"/>
      <c r="O80" s="303"/>
      <c r="P80" s="285"/>
      <c r="Q80" s="246"/>
      <c r="R80" s="195"/>
      <c r="S80" s="195"/>
      <c r="T80" s="195"/>
    </row>
    <row r="81" spans="1:20" ht="12.75">
      <c r="A81" s="238"/>
      <c r="B81" s="361"/>
      <c r="C81" s="239"/>
      <c r="D81" s="180"/>
      <c r="E81" s="240"/>
      <c r="F81" s="189"/>
      <c r="G81" s="241"/>
      <c r="H81" s="242"/>
      <c r="I81" s="243"/>
      <c r="J81" s="180"/>
      <c r="K81" s="244"/>
      <c r="L81" s="175"/>
      <c r="M81" s="372"/>
      <c r="N81" s="330"/>
      <c r="O81" s="303"/>
      <c r="P81" s="285"/>
      <c r="Q81" s="246"/>
      <c r="R81" s="195"/>
      <c r="S81" s="195"/>
      <c r="T81" s="195"/>
    </row>
    <row r="82" spans="1:20" ht="12.75">
      <c r="A82" s="238"/>
      <c r="B82" s="361"/>
      <c r="C82" s="239"/>
      <c r="D82" s="180"/>
      <c r="E82" s="240"/>
      <c r="F82" s="189"/>
      <c r="G82" s="241"/>
      <c r="H82" s="242"/>
      <c r="I82" s="243"/>
      <c r="J82" s="180"/>
      <c r="K82" s="244"/>
      <c r="L82" s="175"/>
      <c r="M82" s="372"/>
      <c r="N82" s="330"/>
      <c r="O82" s="303"/>
      <c r="P82" s="285"/>
      <c r="Q82" s="246"/>
      <c r="R82" s="195"/>
      <c r="S82" s="195"/>
      <c r="T82" s="195"/>
    </row>
    <row r="83" spans="1:20" ht="12.75">
      <c r="A83" s="238"/>
      <c r="B83" s="361"/>
      <c r="C83" s="239"/>
      <c r="D83" s="180"/>
      <c r="E83" s="240"/>
      <c r="F83" s="189"/>
      <c r="G83" s="241"/>
      <c r="H83" s="242"/>
      <c r="I83" s="243"/>
      <c r="J83" s="180"/>
      <c r="K83" s="244"/>
      <c r="L83" s="175"/>
      <c r="M83" s="372"/>
      <c r="N83" s="330"/>
      <c r="O83" s="303"/>
      <c r="P83" s="285"/>
      <c r="Q83" s="246"/>
      <c r="R83" s="195"/>
      <c r="S83" s="195"/>
      <c r="T83" s="195"/>
    </row>
    <row r="84" spans="1:20" ht="12.75">
      <c r="A84" s="238"/>
      <c r="B84" s="361"/>
      <c r="C84" s="239"/>
      <c r="D84" s="180"/>
      <c r="E84" s="240"/>
      <c r="F84" s="189"/>
      <c r="G84" s="241"/>
      <c r="H84" s="242"/>
      <c r="I84" s="243"/>
      <c r="J84" s="180"/>
      <c r="K84" s="244"/>
      <c r="L84" s="175"/>
      <c r="M84" s="372"/>
      <c r="N84" s="330"/>
      <c r="O84" s="303"/>
      <c r="P84" s="285"/>
      <c r="Q84" s="246"/>
      <c r="R84" s="195"/>
      <c r="S84" s="195"/>
      <c r="T84" s="195"/>
    </row>
    <row r="85" spans="1:20" ht="12.75">
      <c r="A85" s="238"/>
      <c r="B85" s="361"/>
      <c r="C85" s="239"/>
      <c r="D85" s="180"/>
      <c r="E85" s="240"/>
      <c r="F85" s="189"/>
      <c r="G85" s="241"/>
      <c r="H85" s="242"/>
      <c r="I85" s="243"/>
      <c r="J85" s="180"/>
      <c r="K85" s="244"/>
      <c r="L85" s="175"/>
      <c r="M85" s="372"/>
      <c r="N85" s="330"/>
      <c r="O85" s="303"/>
      <c r="P85" s="285"/>
      <c r="Q85" s="246"/>
      <c r="R85" s="195"/>
      <c r="S85" s="195"/>
      <c r="T85" s="195"/>
    </row>
    <row r="86" spans="1:20" ht="12.75">
      <c r="A86" s="238"/>
      <c r="B86" s="361"/>
      <c r="C86" s="239"/>
      <c r="D86" s="180"/>
      <c r="E86" s="240"/>
      <c r="F86" s="189"/>
      <c r="G86" s="241"/>
      <c r="H86" s="242"/>
      <c r="I86" s="243"/>
      <c r="J86" s="180"/>
      <c r="K86" s="244"/>
      <c r="L86" s="175"/>
      <c r="M86" s="372"/>
      <c r="N86" s="330"/>
      <c r="O86" s="303"/>
      <c r="P86" s="285"/>
      <c r="Q86" s="246"/>
      <c r="R86" s="195"/>
      <c r="S86" s="195"/>
      <c r="T86" s="195"/>
    </row>
    <row r="87" spans="1:20" ht="12.75">
      <c r="A87" s="238"/>
      <c r="B87" s="361"/>
      <c r="C87" s="239"/>
      <c r="D87" s="180"/>
      <c r="E87" s="240"/>
      <c r="F87" s="189"/>
      <c r="G87" s="241"/>
      <c r="H87" s="242"/>
      <c r="I87" s="243"/>
      <c r="J87" s="180"/>
      <c r="K87" s="244"/>
      <c r="L87" s="175"/>
      <c r="M87" s="372"/>
      <c r="N87" s="330"/>
      <c r="O87" s="303"/>
      <c r="P87" s="285"/>
      <c r="Q87" s="246"/>
      <c r="R87" s="195"/>
      <c r="S87" s="195"/>
      <c r="T87" s="195"/>
    </row>
    <row r="88" spans="1:20" ht="12.75">
      <c r="A88" s="238"/>
      <c r="B88" s="361"/>
      <c r="C88" s="239"/>
      <c r="D88" s="180"/>
      <c r="E88" s="240"/>
      <c r="F88" s="189"/>
      <c r="G88" s="241"/>
      <c r="H88" s="242"/>
      <c r="I88" s="243"/>
      <c r="J88" s="180"/>
      <c r="K88" s="244"/>
      <c r="L88" s="175"/>
      <c r="M88" s="372"/>
      <c r="N88" s="330"/>
      <c r="O88" s="303"/>
      <c r="P88" s="285"/>
      <c r="Q88" s="246"/>
      <c r="R88" s="195"/>
      <c r="S88" s="195"/>
      <c r="T88" s="195"/>
    </row>
    <row r="89" spans="1:20" ht="12.75">
      <c r="A89" s="238"/>
      <c r="B89" s="361"/>
      <c r="C89" s="239"/>
      <c r="D89" s="180"/>
      <c r="E89" s="240"/>
      <c r="F89" s="189"/>
      <c r="G89" s="241"/>
      <c r="H89" s="242"/>
      <c r="I89" s="243"/>
      <c r="J89" s="180"/>
      <c r="K89" s="244"/>
      <c r="L89" s="175"/>
      <c r="M89" s="372"/>
      <c r="N89" s="330"/>
      <c r="O89" s="303"/>
      <c r="P89" s="285"/>
      <c r="Q89" s="246"/>
      <c r="R89" s="195"/>
      <c r="S89" s="195"/>
      <c r="T89" s="195"/>
    </row>
    <row r="90" spans="1:20" ht="12.75">
      <c r="A90" s="238"/>
      <c r="B90" s="361"/>
      <c r="C90" s="239"/>
      <c r="D90" s="180"/>
      <c r="E90" s="240"/>
      <c r="F90" s="189"/>
      <c r="G90" s="241"/>
      <c r="H90" s="242"/>
      <c r="I90" s="243"/>
      <c r="J90" s="180"/>
      <c r="K90" s="244"/>
      <c r="L90" s="175"/>
      <c r="M90" s="372"/>
      <c r="N90" s="330"/>
      <c r="O90" s="303"/>
      <c r="P90" s="285"/>
      <c r="Q90" s="246"/>
      <c r="R90" s="195"/>
      <c r="S90" s="195"/>
      <c r="T90" s="195"/>
    </row>
    <row r="91" spans="1:20" ht="12.75">
      <c r="A91" s="238"/>
      <c r="B91" s="361"/>
      <c r="C91" s="239"/>
      <c r="D91" s="180"/>
      <c r="E91" s="240"/>
      <c r="F91" s="189"/>
      <c r="G91" s="241"/>
      <c r="H91" s="242"/>
      <c r="I91" s="243"/>
      <c r="J91" s="180"/>
      <c r="K91" s="244"/>
      <c r="L91" s="175"/>
      <c r="M91" s="372"/>
      <c r="N91" s="330"/>
      <c r="O91" s="303"/>
      <c r="P91" s="285"/>
      <c r="Q91" s="246"/>
      <c r="R91" s="195"/>
      <c r="S91" s="195"/>
      <c r="T91" s="195"/>
    </row>
    <row r="92" spans="1:20" ht="12.75">
      <c r="A92" s="238"/>
      <c r="B92" s="361"/>
      <c r="C92" s="239"/>
      <c r="D92" s="180"/>
      <c r="E92" s="240"/>
      <c r="F92" s="189"/>
      <c r="G92" s="241"/>
      <c r="H92" s="242"/>
      <c r="I92" s="243"/>
      <c r="J92" s="180"/>
      <c r="K92" s="244"/>
      <c r="L92" s="175"/>
      <c r="M92" s="372"/>
      <c r="N92" s="330"/>
      <c r="O92" s="303"/>
      <c r="P92" s="285"/>
      <c r="Q92" s="246"/>
      <c r="R92" s="195"/>
      <c r="S92" s="195"/>
      <c r="T92" s="195"/>
    </row>
    <row r="93" spans="1:20" ht="12.75">
      <c r="A93" s="238"/>
      <c r="B93" s="361"/>
      <c r="C93" s="239"/>
      <c r="D93" s="180"/>
      <c r="E93" s="240"/>
      <c r="F93" s="189"/>
      <c r="G93" s="241"/>
      <c r="H93" s="242"/>
      <c r="I93" s="243"/>
      <c r="J93" s="180"/>
      <c r="K93" s="244"/>
      <c r="L93" s="175"/>
      <c r="M93" s="372"/>
      <c r="N93" s="330"/>
      <c r="O93" s="303"/>
      <c r="P93" s="285"/>
      <c r="Q93" s="246"/>
      <c r="R93" s="195"/>
      <c r="S93" s="195"/>
      <c r="T93" s="195"/>
    </row>
    <row r="94" spans="1:20" ht="12.75">
      <c r="A94" s="238"/>
      <c r="B94" s="361"/>
      <c r="C94" s="239"/>
      <c r="D94" s="180"/>
      <c r="E94" s="240"/>
      <c r="F94" s="189"/>
      <c r="G94" s="241"/>
      <c r="H94" s="242"/>
      <c r="I94" s="243"/>
      <c r="J94" s="180"/>
      <c r="K94" s="244"/>
      <c r="L94" s="175"/>
      <c r="M94" s="372"/>
      <c r="N94" s="330"/>
      <c r="O94" s="303"/>
      <c r="P94" s="285"/>
      <c r="Q94" s="246"/>
      <c r="R94" s="195"/>
      <c r="S94" s="195"/>
      <c r="T94" s="195"/>
    </row>
    <row r="95" spans="1:20" ht="12.75">
      <c r="A95" s="238"/>
      <c r="B95" s="361"/>
      <c r="C95" s="239"/>
      <c r="D95" s="180"/>
      <c r="E95" s="240"/>
      <c r="F95" s="189"/>
      <c r="G95" s="241"/>
      <c r="H95" s="242"/>
      <c r="I95" s="243"/>
      <c r="J95" s="180"/>
      <c r="K95" s="244"/>
      <c r="L95" s="175"/>
      <c r="M95" s="372"/>
      <c r="N95" s="330"/>
      <c r="O95" s="303"/>
      <c r="P95" s="285"/>
      <c r="Q95" s="246"/>
      <c r="R95" s="195"/>
      <c r="S95" s="195"/>
      <c r="T95" s="195"/>
    </row>
    <row r="96" spans="1:20" ht="12.75">
      <c r="A96" s="238"/>
      <c r="B96" s="361"/>
      <c r="C96" s="239"/>
      <c r="D96" s="180"/>
      <c r="E96" s="240"/>
      <c r="F96" s="189"/>
      <c r="G96" s="241"/>
      <c r="H96" s="242"/>
      <c r="I96" s="243"/>
      <c r="J96" s="180"/>
      <c r="K96" s="244"/>
      <c r="L96" s="175"/>
      <c r="M96" s="372"/>
      <c r="N96" s="330"/>
      <c r="O96" s="303"/>
      <c r="P96" s="285"/>
      <c r="Q96" s="246"/>
      <c r="R96" s="195"/>
      <c r="S96" s="195"/>
      <c r="T96" s="195"/>
    </row>
    <row r="97" spans="1:20" ht="12.75">
      <c r="A97" s="238"/>
      <c r="B97" s="361"/>
      <c r="C97" s="239"/>
      <c r="D97" s="180"/>
      <c r="E97" s="240"/>
      <c r="F97" s="189"/>
      <c r="G97" s="241"/>
      <c r="H97" s="242"/>
      <c r="I97" s="243"/>
      <c r="J97" s="180"/>
      <c r="K97" s="244"/>
      <c r="L97" s="175"/>
      <c r="M97" s="372"/>
      <c r="N97" s="330"/>
      <c r="O97" s="303"/>
      <c r="P97" s="285"/>
      <c r="Q97" s="246"/>
      <c r="R97" s="195"/>
      <c r="S97" s="195"/>
      <c r="T97" s="195"/>
    </row>
    <row r="98" spans="1:20" ht="12.75">
      <c r="A98" s="238"/>
      <c r="B98" s="361"/>
      <c r="C98" s="239"/>
      <c r="D98" s="180"/>
      <c r="E98" s="240"/>
      <c r="F98" s="189"/>
      <c r="G98" s="241"/>
      <c r="H98" s="242"/>
      <c r="I98" s="243"/>
      <c r="J98" s="180"/>
      <c r="K98" s="244"/>
      <c r="L98" s="175"/>
      <c r="M98" s="372"/>
      <c r="N98" s="330"/>
      <c r="O98" s="303"/>
      <c r="P98" s="285"/>
      <c r="Q98" s="246"/>
      <c r="R98" s="195"/>
      <c r="S98" s="195"/>
      <c r="T98" s="195"/>
    </row>
    <row r="99" spans="1:20" ht="12.75">
      <c r="A99" s="238"/>
      <c r="B99" s="361"/>
      <c r="C99" s="239"/>
      <c r="D99" s="180"/>
      <c r="E99" s="240"/>
      <c r="F99" s="189"/>
      <c r="G99" s="241"/>
      <c r="H99" s="242"/>
      <c r="I99" s="243"/>
      <c r="J99" s="180"/>
      <c r="K99" s="244"/>
      <c r="L99" s="175"/>
      <c r="M99" s="372"/>
      <c r="N99" s="330"/>
      <c r="O99" s="303"/>
      <c r="P99" s="285"/>
      <c r="Q99" s="246"/>
      <c r="R99" s="195"/>
      <c r="S99" s="195"/>
      <c r="T99" s="195"/>
    </row>
    <row r="100" spans="1:20" ht="12.75">
      <c r="A100" s="238"/>
      <c r="B100" s="361"/>
      <c r="C100" s="239"/>
      <c r="D100" s="180"/>
      <c r="E100" s="240"/>
      <c r="F100" s="189"/>
      <c r="G100" s="241"/>
      <c r="H100" s="242"/>
      <c r="I100" s="243"/>
      <c r="J100" s="180"/>
      <c r="K100" s="244"/>
      <c r="L100" s="175"/>
      <c r="M100" s="372"/>
      <c r="N100" s="330"/>
      <c r="O100" s="303"/>
      <c r="P100" s="285"/>
      <c r="Q100" s="246"/>
      <c r="R100" s="195"/>
      <c r="S100" s="195"/>
      <c r="T100" s="195"/>
    </row>
    <row r="101" spans="1:20" ht="12.75">
      <c r="A101" s="238"/>
      <c r="B101" s="361"/>
      <c r="C101" s="239"/>
      <c r="D101" s="180"/>
      <c r="E101" s="240"/>
      <c r="F101" s="189"/>
      <c r="G101" s="241"/>
      <c r="H101" s="242"/>
      <c r="I101" s="243"/>
      <c r="J101" s="180"/>
      <c r="K101" s="244"/>
      <c r="L101" s="175"/>
      <c r="M101" s="372"/>
      <c r="N101" s="330"/>
      <c r="O101" s="303"/>
      <c r="P101" s="285"/>
      <c r="Q101" s="246"/>
      <c r="R101" s="195"/>
      <c r="S101" s="195"/>
      <c r="T101" s="195"/>
    </row>
    <row r="102" spans="1:20" ht="12.75">
      <c r="A102" s="238"/>
      <c r="B102" s="361"/>
      <c r="C102" s="239"/>
      <c r="D102" s="180"/>
      <c r="E102" s="240"/>
      <c r="F102" s="189"/>
      <c r="G102" s="241"/>
      <c r="H102" s="242"/>
      <c r="I102" s="243"/>
      <c r="J102" s="180"/>
      <c r="K102" s="244"/>
      <c r="L102" s="175"/>
      <c r="M102" s="372"/>
      <c r="N102" s="330"/>
      <c r="O102" s="303"/>
      <c r="P102" s="285"/>
      <c r="Q102" s="246"/>
      <c r="R102" s="195"/>
      <c r="S102" s="195"/>
      <c r="T102" s="195"/>
    </row>
    <row r="103" spans="1:20" ht="12.75">
      <c r="A103" s="238"/>
      <c r="B103" s="361"/>
      <c r="C103" s="239"/>
      <c r="D103" s="180"/>
      <c r="E103" s="240"/>
      <c r="F103" s="189"/>
      <c r="G103" s="241"/>
      <c r="H103" s="242"/>
      <c r="I103" s="243"/>
      <c r="J103" s="180"/>
      <c r="K103" s="244"/>
      <c r="L103" s="175"/>
      <c r="M103" s="372"/>
      <c r="N103" s="330"/>
      <c r="O103" s="303"/>
      <c r="P103" s="285"/>
      <c r="Q103" s="246"/>
      <c r="R103" s="195"/>
      <c r="S103" s="195"/>
      <c r="T103" s="195"/>
    </row>
    <row r="104" spans="1:20" ht="12.75">
      <c r="A104" s="238"/>
      <c r="B104" s="361"/>
      <c r="C104" s="239"/>
      <c r="D104" s="180"/>
      <c r="E104" s="240"/>
      <c r="F104" s="189"/>
      <c r="G104" s="241"/>
      <c r="H104" s="242"/>
      <c r="I104" s="243"/>
      <c r="J104" s="180"/>
      <c r="K104" s="244"/>
      <c r="L104" s="175"/>
      <c r="M104" s="372"/>
      <c r="N104" s="330"/>
      <c r="O104" s="303"/>
      <c r="P104" s="285"/>
      <c r="Q104" s="246"/>
      <c r="R104" s="195"/>
      <c r="S104" s="195"/>
      <c r="T104" s="195"/>
    </row>
    <row r="105" spans="1:20" ht="12.75">
      <c r="A105" s="238"/>
      <c r="B105" s="361"/>
      <c r="C105" s="239"/>
      <c r="D105" s="180"/>
      <c r="E105" s="240"/>
      <c r="F105" s="189"/>
      <c r="G105" s="241"/>
      <c r="H105" s="242"/>
      <c r="I105" s="243"/>
      <c r="J105" s="180"/>
      <c r="K105" s="244"/>
      <c r="L105" s="175"/>
      <c r="M105" s="372"/>
      <c r="N105" s="330"/>
      <c r="O105" s="303"/>
      <c r="P105" s="285"/>
      <c r="Q105" s="246"/>
      <c r="R105" s="195"/>
      <c r="S105" s="195"/>
      <c r="T105" s="195"/>
    </row>
    <row r="106" spans="1:20" ht="12.75">
      <c r="A106" s="238"/>
      <c r="B106" s="361"/>
      <c r="C106" s="239"/>
      <c r="D106" s="180"/>
      <c r="E106" s="240"/>
      <c r="F106" s="189"/>
      <c r="G106" s="241"/>
      <c r="H106" s="242"/>
      <c r="I106" s="243"/>
      <c r="J106" s="180"/>
      <c r="K106" s="244"/>
      <c r="L106" s="175"/>
      <c r="M106" s="372"/>
      <c r="N106" s="330"/>
      <c r="O106" s="303"/>
      <c r="P106" s="285"/>
      <c r="Q106" s="246"/>
      <c r="R106" s="195"/>
      <c r="S106" s="195"/>
      <c r="T106" s="195"/>
    </row>
    <row r="107" spans="1:20" ht="12.75">
      <c r="A107" s="238"/>
      <c r="B107" s="361"/>
      <c r="C107" s="239"/>
      <c r="D107" s="180"/>
      <c r="E107" s="240"/>
      <c r="F107" s="189"/>
      <c r="G107" s="241"/>
      <c r="H107" s="242"/>
      <c r="I107" s="243"/>
      <c r="J107" s="180"/>
      <c r="K107" s="244"/>
      <c r="L107" s="175"/>
      <c r="M107" s="372"/>
      <c r="N107" s="330"/>
      <c r="O107" s="303"/>
      <c r="P107" s="285"/>
      <c r="Q107" s="246"/>
      <c r="R107" s="195"/>
      <c r="S107" s="195"/>
      <c r="T107" s="195"/>
    </row>
    <row r="108" spans="1:20" ht="12.75">
      <c r="A108" s="238"/>
      <c r="B108" s="361"/>
      <c r="C108" s="239"/>
      <c r="D108" s="180"/>
      <c r="E108" s="240"/>
      <c r="F108" s="189"/>
      <c r="G108" s="241"/>
      <c r="H108" s="242"/>
      <c r="I108" s="243"/>
      <c r="J108" s="180"/>
      <c r="K108" s="244"/>
      <c r="L108" s="175"/>
      <c r="M108" s="372"/>
      <c r="N108" s="330"/>
      <c r="O108" s="303"/>
      <c r="P108" s="285"/>
      <c r="Q108" s="246"/>
      <c r="R108" s="195"/>
      <c r="S108" s="195"/>
      <c r="T108" s="195"/>
    </row>
    <row r="109" spans="1:20" ht="12.75">
      <c r="A109" s="238"/>
      <c r="B109" s="361"/>
      <c r="C109" s="239"/>
      <c r="D109" s="180"/>
      <c r="E109" s="240"/>
      <c r="F109" s="189"/>
      <c r="G109" s="241"/>
      <c r="H109" s="242"/>
      <c r="I109" s="243"/>
      <c r="J109" s="180"/>
      <c r="K109" s="244"/>
      <c r="L109" s="175"/>
      <c r="M109" s="372"/>
      <c r="N109" s="330"/>
      <c r="O109" s="303"/>
      <c r="P109" s="285"/>
      <c r="Q109" s="246"/>
      <c r="R109" s="195"/>
      <c r="S109" s="195"/>
      <c r="T109" s="195"/>
    </row>
    <row r="110" spans="1:20" ht="12.75">
      <c r="A110" s="238"/>
      <c r="B110" s="361"/>
      <c r="C110" s="239"/>
      <c r="D110" s="180"/>
      <c r="E110" s="240"/>
      <c r="F110" s="189"/>
      <c r="G110" s="241"/>
      <c r="H110" s="242"/>
      <c r="I110" s="243"/>
      <c r="J110" s="180"/>
      <c r="K110" s="244"/>
      <c r="L110" s="175"/>
      <c r="M110" s="372"/>
      <c r="N110" s="330"/>
      <c r="O110" s="303"/>
      <c r="P110" s="285"/>
      <c r="Q110" s="246"/>
      <c r="R110" s="195"/>
      <c r="S110" s="195"/>
      <c r="T110" s="195"/>
    </row>
    <row r="111" spans="1:20" ht="12.75">
      <c r="A111" s="238"/>
      <c r="B111" s="361"/>
      <c r="C111" s="239"/>
      <c r="D111" s="180"/>
      <c r="E111" s="240"/>
      <c r="F111" s="189"/>
      <c r="G111" s="241"/>
      <c r="H111" s="242"/>
      <c r="I111" s="243"/>
      <c r="J111" s="180"/>
      <c r="K111" s="244"/>
      <c r="L111" s="175"/>
      <c r="M111" s="372"/>
      <c r="N111" s="330"/>
      <c r="O111" s="303"/>
      <c r="P111" s="285"/>
      <c r="Q111" s="246"/>
      <c r="R111" s="195"/>
      <c r="S111" s="195"/>
      <c r="T111" s="195"/>
    </row>
    <row r="112" spans="1:20" ht="12.75">
      <c r="A112" s="238"/>
      <c r="B112" s="361"/>
      <c r="C112" s="239"/>
      <c r="D112" s="180"/>
      <c r="E112" s="240"/>
      <c r="F112" s="189"/>
      <c r="G112" s="241"/>
      <c r="H112" s="242"/>
      <c r="I112" s="243"/>
      <c r="J112" s="180"/>
      <c r="K112" s="244"/>
      <c r="L112" s="175"/>
      <c r="M112" s="372"/>
      <c r="N112" s="330"/>
      <c r="O112" s="303"/>
      <c r="P112" s="285"/>
      <c r="Q112" s="246"/>
      <c r="R112" s="195"/>
      <c r="S112" s="195"/>
      <c r="T112" s="195"/>
    </row>
    <row r="113" spans="1:20" ht="12.75">
      <c r="A113" s="238"/>
      <c r="B113" s="361"/>
      <c r="C113" s="239"/>
      <c r="D113" s="180"/>
      <c r="E113" s="240"/>
      <c r="F113" s="189"/>
      <c r="G113" s="241"/>
      <c r="H113" s="242"/>
      <c r="I113" s="243"/>
      <c r="J113" s="180"/>
      <c r="K113" s="244"/>
      <c r="L113" s="175"/>
      <c r="M113" s="372"/>
      <c r="N113" s="330"/>
      <c r="O113" s="303"/>
      <c r="P113" s="285"/>
      <c r="Q113" s="246"/>
      <c r="R113" s="195"/>
      <c r="S113" s="195"/>
      <c r="T113" s="195"/>
    </row>
    <row r="114" spans="1:20" ht="12.75">
      <c r="A114" s="238"/>
      <c r="B114" s="361"/>
      <c r="C114" s="239"/>
      <c r="D114" s="180"/>
      <c r="E114" s="240"/>
      <c r="F114" s="189"/>
      <c r="G114" s="241"/>
      <c r="H114" s="242"/>
      <c r="I114" s="243"/>
      <c r="J114" s="180"/>
      <c r="K114" s="244"/>
      <c r="L114" s="175"/>
      <c r="M114" s="372"/>
      <c r="N114" s="330"/>
      <c r="O114" s="303"/>
      <c r="P114" s="285"/>
      <c r="Q114" s="246"/>
      <c r="R114" s="195"/>
      <c r="S114" s="195"/>
      <c r="T114" s="195"/>
    </row>
    <row r="115" spans="1:20" ht="12.75">
      <c r="A115" s="238"/>
      <c r="B115" s="361"/>
      <c r="C115" s="239"/>
      <c r="D115" s="180"/>
      <c r="E115" s="240"/>
      <c r="F115" s="189"/>
      <c r="G115" s="241"/>
      <c r="H115" s="242"/>
      <c r="I115" s="243"/>
      <c r="J115" s="180"/>
      <c r="K115" s="244"/>
      <c r="L115" s="175"/>
      <c r="M115" s="372"/>
      <c r="N115" s="330"/>
      <c r="O115" s="303"/>
      <c r="P115" s="285"/>
      <c r="Q115" s="246"/>
      <c r="R115" s="195"/>
      <c r="S115" s="195"/>
      <c r="T115" s="195"/>
    </row>
    <row r="116" spans="1:20" ht="12.75">
      <c r="A116" s="238"/>
      <c r="B116" s="361"/>
      <c r="C116" s="239"/>
      <c r="D116" s="180"/>
      <c r="E116" s="240"/>
      <c r="F116" s="189"/>
      <c r="G116" s="241"/>
      <c r="H116" s="242"/>
      <c r="I116" s="243"/>
      <c r="J116" s="180"/>
      <c r="K116" s="244"/>
      <c r="L116" s="175"/>
      <c r="M116" s="372"/>
      <c r="N116" s="330"/>
      <c r="O116" s="303"/>
      <c r="P116" s="285"/>
      <c r="Q116" s="246"/>
      <c r="R116" s="195"/>
      <c r="S116" s="195"/>
      <c r="T116" s="195"/>
    </row>
    <row r="117" spans="1:20" ht="12.75">
      <c r="A117" s="238"/>
      <c r="B117" s="361"/>
      <c r="C117" s="239"/>
      <c r="D117" s="180"/>
      <c r="E117" s="240"/>
      <c r="F117" s="189"/>
      <c r="G117" s="241"/>
      <c r="H117" s="242"/>
      <c r="I117" s="243"/>
      <c r="J117" s="180"/>
      <c r="K117" s="244"/>
      <c r="L117" s="175"/>
      <c r="M117" s="372"/>
      <c r="N117" s="330"/>
      <c r="O117" s="303"/>
      <c r="P117" s="285"/>
      <c r="Q117" s="246"/>
      <c r="R117" s="195"/>
      <c r="S117" s="195"/>
      <c r="T117" s="195"/>
    </row>
    <row r="118" spans="1:20" ht="12.75">
      <c r="A118" s="238"/>
      <c r="B118" s="361"/>
      <c r="C118" s="239"/>
      <c r="D118" s="180"/>
      <c r="E118" s="240"/>
      <c r="F118" s="189"/>
      <c r="G118" s="241"/>
      <c r="H118" s="242"/>
      <c r="I118" s="243"/>
      <c r="J118" s="180"/>
      <c r="K118" s="244"/>
      <c r="L118" s="175"/>
      <c r="M118" s="372"/>
      <c r="N118" s="330"/>
      <c r="O118" s="303"/>
      <c r="P118" s="285"/>
      <c r="Q118" s="246"/>
      <c r="R118" s="195"/>
      <c r="S118" s="195"/>
      <c r="T118" s="195"/>
    </row>
    <row r="119" spans="1:20" ht="12.75">
      <c r="A119" s="238"/>
      <c r="B119" s="361"/>
      <c r="C119" s="239"/>
      <c r="D119" s="180"/>
      <c r="E119" s="240"/>
      <c r="F119" s="189"/>
      <c r="G119" s="241"/>
      <c r="H119" s="242"/>
      <c r="I119" s="243"/>
      <c r="J119" s="180"/>
      <c r="K119" s="244"/>
      <c r="L119" s="175"/>
      <c r="M119" s="372"/>
      <c r="N119" s="330"/>
      <c r="O119" s="303"/>
      <c r="P119" s="285"/>
      <c r="Q119" s="246"/>
      <c r="R119" s="195"/>
      <c r="S119" s="195"/>
      <c r="T119" s="195"/>
    </row>
    <row r="120" spans="1:20" ht="12.75">
      <c r="A120" s="238"/>
      <c r="B120" s="361"/>
      <c r="C120" s="239"/>
      <c r="D120" s="180"/>
      <c r="E120" s="240"/>
      <c r="F120" s="189"/>
      <c r="G120" s="241"/>
      <c r="H120" s="242"/>
      <c r="I120" s="243"/>
      <c r="J120" s="180"/>
      <c r="K120" s="244"/>
      <c r="L120" s="175"/>
      <c r="M120" s="372"/>
      <c r="N120" s="330"/>
      <c r="O120" s="303"/>
      <c r="P120" s="285"/>
      <c r="Q120" s="246"/>
      <c r="R120" s="195"/>
      <c r="S120" s="195"/>
      <c r="T120" s="195"/>
    </row>
    <row r="121" spans="1:20" ht="12.75">
      <c r="A121" s="238"/>
      <c r="B121" s="361"/>
      <c r="C121" s="239"/>
      <c r="D121" s="180"/>
      <c r="E121" s="240"/>
      <c r="F121" s="189"/>
      <c r="G121" s="241"/>
      <c r="H121" s="242"/>
      <c r="I121" s="243"/>
      <c r="J121" s="180"/>
      <c r="K121" s="244"/>
      <c r="L121" s="175"/>
      <c r="M121" s="372"/>
      <c r="N121" s="330"/>
      <c r="O121" s="303"/>
      <c r="P121" s="285"/>
      <c r="Q121" s="246"/>
      <c r="R121" s="195"/>
      <c r="S121" s="195"/>
      <c r="T121" s="195"/>
    </row>
    <row r="122" spans="1:20" ht="12.75">
      <c r="A122" s="238"/>
      <c r="B122" s="361"/>
      <c r="C122" s="239"/>
      <c r="D122" s="180"/>
      <c r="E122" s="240"/>
      <c r="F122" s="189"/>
      <c r="G122" s="241"/>
      <c r="H122" s="242"/>
      <c r="I122" s="243"/>
      <c r="J122" s="180"/>
      <c r="K122" s="244"/>
      <c r="L122" s="175"/>
      <c r="M122" s="372"/>
      <c r="N122" s="330"/>
      <c r="O122" s="303"/>
      <c r="P122" s="285"/>
      <c r="Q122" s="246"/>
      <c r="R122" s="195"/>
      <c r="S122" s="195"/>
      <c r="T122" s="195"/>
    </row>
    <row r="123" spans="1:20" ht="12.75">
      <c r="A123" s="238"/>
      <c r="B123" s="361"/>
      <c r="C123" s="239"/>
      <c r="D123" s="180"/>
      <c r="E123" s="240"/>
      <c r="F123" s="189"/>
      <c r="G123" s="241"/>
      <c r="H123" s="242"/>
      <c r="I123" s="243"/>
      <c r="J123" s="180"/>
      <c r="K123" s="244"/>
      <c r="L123" s="175"/>
      <c r="M123" s="372"/>
      <c r="N123" s="330"/>
      <c r="O123" s="303"/>
      <c r="P123" s="285"/>
      <c r="Q123" s="246"/>
      <c r="R123" s="195"/>
      <c r="S123" s="195"/>
      <c r="T123" s="195"/>
    </row>
    <row r="124" spans="1:20" ht="12.75">
      <c r="A124" s="238"/>
      <c r="B124" s="361"/>
      <c r="C124" s="239"/>
      <c r="D124" s="180"/>
      <c r="E124" s="240"/>
      <c r="F124" s="189"/>
      <c r="G124" s="241"/>
      <c r="H124" s="242"/>
      <c r="I124" s="243"/>
      <c r="J124" s="180"/>
      <c r="K124" s="244"/>
      <c r="L124" s="175"/>
      <c r="M124" s="372"/>
      <c r="N124" s="330"/>
      <c r="O124" s="303"/>
      <c r="P124" s="285"/>
      <c r="Q124" s="246"/>
      <c r="R124" s="195"/>
      <c r="S124" s="195"/>
      <c r="T124" s="195"/>
    </row>
    <row r="125" spans="1:20" ht="12.75">
      <c r="A125" s="238"/>
      <c r="B125" s="361"/>
      <c r="C125" s="239"/>
      <c r="D125" s="180"/>
      <c r="E125" s="240"/>
      <c r="F125" s="189"/>
      <c r="G125" s="241"/>
      <c r="H125" s="242"/>
      <c r="I125" s="243"/>
      <c r="J125" s="180"/>
      <c r="K125" s="244"/>
      <c r="L125" s="175"/>
      <c r="M125" s="372"/>
      <c r="N125" s="330"/>
      <c r="O125" s="303"/>
      <c r="P125" s="285"/>
      <c r="Q125" s="246"/>
      <c r="R125" s="195"/>
      <c r="S125" s="195"/>
      <c r="T125" s="195"/>
    </row>
    <row r="126" spans="1:20" ht="12.75">
      <c r="A126" s="238"/>
      <c r="B126" s="361"/>
      <c r="C126" s="239"/>
      <c r="D126" s="180"/>
      <c r="E126" s="240"/>
      <c r="F126" s="189"/>
      <c r="G126" s="241"/>
      <c r="H126" s="242"/>
      <c r="I126" s="243"/>
      <c r="J126" s="180"/>
      <c r="K126" s="244"/>
      <c r="L126" s="175"/>
      <c r="M126" s="372"/>
      <c r="N126" s="330"/>
      <c r="O126" s="303"/>
      <c r="P126" s="285"/>
      <c r="Q126" s="246"/>
      <c r="R126" s="195"/>
      <c r="S126" s="195"/>
      <c r="T126" s="195"/>
    </row>
    <row r="127" spans="1:20" ht="12.75">
      <c r="A127" s="238"/>
      <c r="B127" s="361"/>
      <c r="C127" s="239"/>
      <c r="D127" s="180"/>
      <c r="E127" s="240"/>
      <c r="F127" s="189"/>
      <c r="G127" s="241"/>
      <c r="H127" s="242"/>
      <c r="I127" s="243"/>
      <c r="J127" s="180"/>
      <c r="K127" s="244"/>
      <c r="L127" s="175"/>
      <c r="M127" s="372"/>
      <c r="N127" s="330"/>
      <c r="O127" s="303"/>
      <c r="P127" s="285"/>
      <c r="Q127" s="246"/>
      <c r="R127" s="195"/>
      <c r="S127" s="195"/>
      <c r="T127" s="195"/>
    </row>
    <row r="128" spans="1:20" ht="12.75">
      <c r="A128" s="238"/>
      <c r="B128" s="361"/>
      <c r="C128" s="239"/>
      <c r="D128" s="180"/>
      <c r="E128" s="240"/>
      <c r="F128" s="189"/>
      <c r="G128" s="241"/>
      <c r="H128" s="242"/>
      <c r="I128" s="243"/>
      <c r="J128" s="180"/>
      <c r="K128" s="244"/>
      <c r="L128" s="175"/>
      <c r="M128" s="372"/>
      <c r="N128" s="330"/>
      <c r="O128" s="303"/>
      <c r="P128" s="285"/>
      <c r="Q128" s="246"/>
      <c r="R128" s="195"/>
      <c r="S128" s="195"/>
      <c r="T128" s="195"/>
    </row>
    <row r="129" spans="1:20" ht="12.75">
      <c r="A129" s="238"/>
      <c r="B129" s="361"/>
      <c r="C129" s="239"/>
      <c r="D129" s="180"/>
      <c r="E129" s="240"/>
      <c r="F129" s="189"/>
      <c r="G129" s="241"/>
      <c r="H129" s="242"/>
      <c r="I129" s="243"/>
      <c r="J129" s="180"/>
      <c r="K129" s="244"/>
      <c r="L129" s="175"/>
      <c r="M129" s="372"/>
      <c r="N129" s="330"/>
      <c r="O129" s="303"/>
      <c r="P129" s="285"/>
      <c r="Q129" s="246"/>
      <c r="R129" s="195"/>
      <c r="S129" s="195"/>
      <c r="T129" s="195"/>
    </row>
    <row r="130" spans="1:20" ht="12.75">
      <c r="A130" s="238"/>
      <c r="B130" s="361"/>
      <c r="C130" s="239"/>
      <c r="D130" s="180"/>
      <c r="E130" s="240"/>
      <c r="F130" s="189"/>
      <c r="G130" s="241"/>
      <c r="H130" s="242"/>
      <c r="I130" s="243"/>
      <c r="J130" s="180"/>
      <c r="K130" s="244"/>
      <c r="L130" s="175"/>
      <c r="M130" s="372"/>
      <c r="N130" s="330"/>
      <c r="O130" s="303"/>
      <c r="P130" s="285"/>
      <c r="Q130" s="246"/>
      <c r="R130" s="195"/>
      <c r="S130" s="195"/>
      <c r="T130" s="195"/>
    </row>
    <row r="131" spans="1:20" ht="12.75">
      <c r="A131" s="238"/>
      <c r="B131" s="361"/>
      <c r="C131" s="239"/>
      <c r="D131" s="180"/>
      <c r="E131" s="240"/>
      <c r="F131" s="189"/>
      <c r="G131" s="241"/>
      <c r="H131" s="242"/>
      <c r="I131" s="243"/>
      <c r="J131" s="180"/>
      <c r="K131" s="244"/>
      <c r="L131" s="175"/>
      <c r="M131" s="372"/>
      <c r="N131" s="330"/>
      <c r="O131" s="303"/>
      <c r="P131" s="285"/>
      <c r="Q131" s="246"/>
      <c r="R131" s="195"/>
      <c r="S131" s="195"/>
      <c r="T131" s="195"/>
    </row>
    <row r="132" spans="1:20" ht="12.75">
      <c r="A132" s="238"/>
      <c r="B132" s="361"/>
      <c r="C132" s="239"/>
      <c r="D132" s="180"/>
      <c r="E132" s="240"/>
      <c r="F132" s="189"/>
      <c r="G132" s="241"/>
      <c r="H132" s="242"/>
      <c r="I132" s="243"/>
      <c r="J132" s="180"/>
      <c r="K132" s="244"/>
      <c r="L132" s="175"/>
      <c r="M132" s="372"/>
      <c r="N132" s="330"/>
      <c r="O132" s="303"/>
      <c r="P132" s="285"/>
      <c r="Q132" s="246"/>
      <c r="R132" s="195"/>
      <c r="S132" s="195"/>
      <c r="T132" s="195"/>
    </row>
    <row r="133" spans="1:20" ht="12.75">
      <c r="A133" s="238"/>
      <c r="B133" s="361"/>
      <c r="C133" s="239"/>
      <c r="D133" s="180"/>
      <c r="E133" s="240"/>
      <c r="F133" s="189"/>
      <c r="G133" s="241"/>
      <c r="H133" s="242"/>
      <c r="I133" s="243"/>
      <c r="J133" s="180"/>
      <c r="K133" s="244"/>
      <c r="L133" s="175"/>
      <c r="M133" s="372"/>
      <c r="N133" s="330"/>
      <c r="O133" s="303"/>
      <c r="P133" s="285"/>
      <c r="Q133" s="246"/>
      <c r="R133" s="195"/>
      <c r="S133" s="195"/>
      <c r="T133" s="195"/>
    </row>
    <row r="134" spans="1:20" ht="12.75">
      <c r="A134" s="238"/>
      <c r="B134" s="361"/>
      <c r="C134" s="239"/>
      <c r="D134" s="180"/>
      <c r="E134" s="240"/>
      <c r="F134" s="189"/>
      <c r="G134" s="241"/>
      <c r="H134" s="242"/>
      <c r="I134" s="243"/>
      <c r="J134" s="180"/>
      <c r="K134" s="244"/>
      <c r="L134" s="175"/>
      <c r="M134" s="372"/>
      <c r="N134" s="330"/>
      <c r="O134" s="303"/>
      <c r="P134" s="285"/>
      <c r="Q134" s="246"/>
      <c r="R134" s="195"/>
      <c r="S134" s="195"/>
      <c r="T134" s="195"/>
    </row>
    <row r="135" spans="1:20" ht="12.75">
      <c r="A135" s="238"/>
      <c r="B135" s="361"/>
      <c r="C135" s="239"/>
      <c r="D135" s="180"/>
      <c r="E135" s="240"/>
      <c r="F135" s="189"/>
      <c r="G135" s="241"/>
      <c r="H135" s="242"/>
      <c r="I135" s="243"/>
      <c r="J135" s="180"/>
      <c r="K135" s="244"/>
      <c r="L135" s="175"/>
      <c r="M135" s="372"/>
      <c r="N135" s="330"/>
      <c r="O135" s="303"/>
      <c r="P135" s="285"/>
      <c r="Q135" s="246"/>
      <c r="R135" s="195"/>
      <c r="S135" s="195"/>
      <c r="T135" s="195"/>
    </row>
    <row r="136" spans="1:20" ht="12.75">
      <c r="A136" s="238"/>
      <c r="B136" s="361"/>
      <c r="C136" s="239"/>
      <c r="D136" s="180"/>
      <c r="E136" s="240"/>
      <c r="F136" s="189"/>
      <c r="G136" s="241"/>
      <c r="H136" s="242"/>
      <c r="I136" s="243"/>
      <c r="J136" s="180"/>
      <c r="K136" s="244"/>
      <c r="L136" s="175"/>
      <c r="M136" s="372"/>
      <c r="N136" s="330"/>
      <c r="O136" s="303"/>
      <c r="P136" s="285"/>
      <c r="Q136" s="246"/>
      <c r="R136" s="195"/>
      <c r="S136" s="195"/>
      <c r="T136" s="195"/>
    </row>
    <row r="137" spans="1:20" ht="12.75">
      <c r="A137" s="238"/>
      <c r="B137" s="361"/>
      <c r="C137" s="239"/>
      <c r="D137" s="180"/>
      <c r="E137" s="240"/>
      <c r="F137" s="189"/>
      <c r="G137" s="241"/>
      <c r="H137" s="242"/>
      <c r="I137" s="243"/>
      <c r="J137" s="180"/>
      <c r="K137" s="244"/>
      <c r="L137" s="175"/>
      <c r="M137" s="372"/>
      <c r="N137" s="330"/>
      <c r="O137" s="303"/>
      <c r="P137" s="285"/>
      <c r="Q137" s="246"/>
      <c r="R137" s="195"/>
      <c r="S137" s="195"/>
      <c r="T137" s="195"/>
    </row>
    <row r="138" spans="1:20" ht="12.75">
      <c r="A138" s="238"/>
      <c r="B138" s="361"/>
      <c r="C138" s="239"/>
      <c r="D138" s="180"/>
      <c r="E138" s="240"/>
      <c r="F138" s="189"/>
      <c r="G138" s="241"/>
      <c r="H138" s="242"/>
      <c r="I138" s="243"/>
      <c r="J138" s="180"/>
      <c r="K138" s="244"/>
      <c r="L138" s="175"/>
      <c r="M138" s="372"/>
      <c r="N138" s="330"/>
      <c r="O138" s="303"/>
      <c r="P138" s="285"/>
      <c r="Q138" s="246"/>
      <c r="R138" s="195"/>
      <c r="S138" s="195"/>
      <c r="T138" s="195"/>
    </row>
    <row r="139" spans="1:20" ht="12.75">
      <c r="A139" s="238"/>
      <c r="B139" s="361"/>
      <c r="C139" s="239"/>
      <c r="D139" s="180"/>
      <c r="E139" s="240"/>
      <c r="F139" s="189"/>
      <c r="G139" s="241"/>
      <c r="H139" s="242"/>
      <c r="I139" s="243"/>
      <c r="J139" s="180"/>
      <c r="K139" s="244"/>
      <c r="L139" s="175"/>
      <c r="M139" s="372"/>
      <c r="N139" s="330"/>
      <c r="O139" s="303"/>
      <c r="P139" s="285"/>
      <c r="Q139" s="246"/>
      <c r="R139" s="195"/>
      <c r="S139" s="195"/>
      <c r="T139" s="195"/>
    </row>
    <row r="140" spans="1:20" ht="12.75">
      <c r="A140" s="238"/>
      <c r="B140" s="361"/>
      <c r="C140" s="239"/>
      <c r="D140" s="180"/>
      <c r="E140" s="240"/>
      <c r="F140" s="189"/>
      <c r="G140" s="241"/>
      <c r="H140" s="242"/>
      <c r="I140" s="243"/>
      <c r="J140" s="180"/>
      <c r="K140" s="244"/>
      <c r="L140" s="175"/>
      <c r="M140" s="372"/>
      <c r="N140" s="330"/>
      <c r="O140" s="303"/>
      <c r="P140" s="285"/>
      <c r="Q140" s="246"/>
      <c r="R140" s="195"/>
      <c r="S140" s="195"/>
      <c r="T140" s="195"/>
    </row>
    <row r="141" spans="1:20" ht="12.75">
      <c r="A141" s="238"/>
      <c r="B141" s="361"/>
      <c r="C141" s="239"/>
      <c r="D141" s="180"/>
      <c r="E141" s="240"/>
      <c r="F141" s="189"/>
      <c r="G141" s="241"/>
      <c r="H141" s="242"/>
      <c r="I141" s="243"/>
      <c r="J141" s="180"/>
      <c r="K141" s="244"/>
      <c r="L141" s="175"/>
      <c r="M141" s="372"/>
      <c r="N141" s="330"/>
      <c r="O141" s="303"/>
      <c r="P141" s="285"/>
      <c r="Q141" s="246"/>
      <c r="R141" s="195"/>
      <c r="S141" s="195"/>
      <c r="T141" s="195"/>
    </row>
    <row r="142" spans="1:20" ht="12.75">
      <c r="A142" s="238"/>
      <c r="B142" s="361"/>
      <c r="C142" s="239"/>
      <c r="D142" s="180"/>
      <c r="E142" s="240"/>
      <c r="F142" s="189"/>
      <c r="G142" s="241"/>
      <c r="H142" s="242"/>
      <c r="I142" s="243"/>
      <c r="J142" s="180"/>
      <c r="K142" s="244"/>
      <c r="L142" s="175"/>
      <c r="M142" s="372"/>
      <c r="N142" s="330"/>
      <c r="O142" s="303"/>
      <c r="P142" s="285"/>
      <c r="Q142" s="246"/>
      <c r="R142" s="195"/>
      <c r="S142" s="195"/>
      <c r="T142" s="195"/>
    </row>
    <row r="143" spans="1:20" ht="12.75">
      <c r="A143" s="238"/>
      <c r="B143" s="361"/>
      <c r="C143" s="239"/>
      <c r="D143" s="180"/>
      <c r="E143" s="240"/>
      <c r="F143" s="189"/>
      <c r="G143" s="241"/>
      <c r="H143" s="242"/>
      <c r="I143" s="243"/>
      <c r="J143" s="180"/>
      <c r="K143" s="244"/>
      <c r="L143" s="175"/>
      <c r="M143" s="372"/>
      <c r="N143" s="330"/>
      <c r="O143" s="303"/>
      <c r="P143" s="285"/>
      <c r="Q143" s="246"/>
      <c r="R143" s="195"/>
      <c r="S143" s="195"/>
      <c r="T143" s="195"/>
    </row>
    <row r="144" spans="1:20" ht="12.75">
      <c r="A144" s="238"/>
      <c r="B144" s="361"/>
      <c r="C144" s="239"/>
      <c r="D144" s="180"/>
      <c r="E144" s="240"/>
      <c r="F144" s="189"/>
      <c r="G144" s="241"/>
      <c r="H144" s="242"/>
      <c r="I144" s="243"/>
      <c r="J144" s="180"/>
      <c r="K144" s="244"/>
      <c r="L144" s="175"/>
      <c r="M144" s="372"/>
      <c r="N144" s="330"/>
      <c r="O144" s="303"/>
      <c r="P144" s="285"/>
      <c r="Q144" s="246"/>
      <c r="R144" s="195"/>
      <c r="S144" s="195"/>
      <c r="T144" s="195"/>
    </row>
    <row r="145" spans="1:20" ht="12.75">
      <c r="A145" s="238"/>
      <c r="B145" s="361"/>
      <c r="C145" s="239"/>
      <c r="D145" s="180"/>
      <c r="E145" s="240"/>
      <c r="F145" s="189"/>
      <c r="G145" s="241"/>
      <c r="H145" s="242"/>
      <c r="I145" s="243"/>
      <c r="J145" s="180"/>
      <c r="K145" s="244"/>
      <c r="L145" s="175"/>
      <c r="M145" s="372"/>
      <c r="N145" s="330"/>
      <c r="O145" s="303"/>
      <c r="P145" s="285"/>
      <c r="Q145" s="246"/>
      <c r="R145" s="195"/>
      <c r="S145" s="195"/>
      <c r="T145" s="195"/>
    </row>
    <row r="146" spans="1:20" ht="12.75">
      <c r="A146" s="238"/>
      <c r="B146" s="361"/>
      <c r="C146" s="239"/>
      <c r="D146" s="180"/>
      <c r="E146" s="240"/>
      <c r="F146" s="189"/>
      <c r="G146" s="241"/>
      <c r="H146" s="242"/>
      <c r="I146" s="243"/>
      <c r="J146" s="180"/>
      <c r="K146" s="244"/>
      <c r="L146" s="175"/>
      <c r="M146" s="372"/>
      <c r="N146" s="330"/>
      <c r="O146" s="303"/>
      <c r="P146" s="285"/>
      <c r="Q146" s="246"/>
      <c r="R146" s="195"/>
      <c r="S146" s="195"/>
      <c r="T146" s="195"/>
    </row>
    <row r="147" spans="1:20" ht="12.75">
      <c r="A147" s="238"/>
      <c r="B147" s="361"/>
      <c r="C147" s="239"/>
      <c r="D147" s="180"/>
      <c r="E147" s="240"/>
      <c r="F147" s="189"/>
      <c r="G147" s="241"/>
      <c r="H147" s="242"/>
      <c r="I147" s="243"/>
      <c r="J147" s="180"/>
      <c r="K147" s="244"/>
      <c r="L147" s="175"/>
      <c r="M147" s="372"/>
      <c r="N147" s="330"/>
      <c r="O147" s="303"/>
      <c r="P147" s="285"/>
      <c r="Q147" s="246"/>
      <c r="R147" s="195"/>
      <c r="S147" s="195"/>
      <c r="T147" s="195"/>
    </row>
    <row r="148" spans="1:20" ht="12.75">
      <c r="A148" s="238"/>
      <c r="B148" s="361"/>
      <c r="C148" s="239"/>
      <c r="D148" s="180"/>
      <c r="E148" s="240"/>
      <c r="F148" s="189"/>
      <c r="G148" s="241"/>
      <c r="H148" s="242"/>
      <c r="I148" s="243"/>
      <c r="J148" s="180"/>
      <c r="K148" s="244"/>
      <c r="L148" s="175"/>
      <c r="M148" s="372"/>
      <c r="N148" s="330"/>
      <c r="O148" s="303"/>
      <c r="P148" s="285"/>
      <c r="Q148" s="246"/>
      <c r="R148" s="195"/>
      <c r="S148" s="195"/>
      <c r="T148" s="195"/>
    </row>
    <row r="149" spans="1:20" ht="12.75">
      <c r="A149" s="238"/>
      <c r="B149" s="361"/>
      <c r="C149" s="239"/>
      <c r="D149" s="180"/>
      <c r="E149" s="240"/>
      <c r="F149" s="189"/>
      <c r="G149" s="241"/>
      <c r="H149" s="242"/>
      <c r="I149" s="243"/>
      <c r="J149" s="180"/>
      <c r="K149" s="244"/>
      <c r="L149" s="175"/>
      <c r="M149" s="372"/>
      <c r="N149" s="330"/>
      <c r="O149" s="303"/>
      <c r="P149" s="285"/>
      <c r="Q149" s="246"/>
      <c r="R149" s="195"/>
      <c r="S149" s="195"/>
      <c r="T149" s="195"/>
    </row>
    <row r="150" spans="1:20" ht="12.75">
      <c r="A150" s="238"/>
      <c r="B150" s="361"/>
      <c r="C150" s="239"/>
      <c r="D150" s="180"/>
      <c r="E150" s="240"/>
      <c r="F150" s="189"/>
      <c r="G150" s="241"/>
      <c r="H150" s="242"/>
      <c r="I150" s="243"/>
      <c r="J150" s="180"/>
      <c r="K150" s="244"/>
      <c r="L150" s="175"/>
      <c r="M150" s="372"/>
      <c r="N150" s="330"/>
      <c r="O150" s="303"/>
      <c r="P150" s="285"/>
      <c r="Q150" s="246"/>
      <c r="R150" s="195"/>
      <c r="S150" s="195"/>
      <c r="T150" s="195"/>
    </row>
    <row r="151" spans="1:20" ht="12.75">
      <c r="A151" s="238"/>
      <c r="B151" s="361"/>
      <c r="C151" s="239"/>
      <c r="D151" s="180"/>
      <c r="E151" s="240"/>
      <c r="F151" s="189"/>
      <c r="G151" s="241"/>
      <c r="H151" s="242"/>
      <c r="I151" s="243"/>
      <c r="J151" s="180"/>
      <c r="K151" s="244"/>
      <c r="L151" s="175"/>
      <c r="M151" s="372"/>
      <c r="N151" s="330"/>
      <c r="O151" s="303"/>
      <c r="P151" s="285"/>
      <c r="Q151" s="246"/>
      <c r="R151" s="195"/>
      <c r="S151" s="195"/>
      <c r="T151" s="195"/>
    </row>
    <row r="152" spans="1:20" ht="12.75">
      <c r="A152" s="238"/>
      <c r="B152" s="361"/>
      <c r="C152" s="239"/>
      <c r="D152" s="180"/>
      <c r="E152" s="240"/>
      <c r="F152" s="189"/>
      <c r="G152" s="241"/>
      <c r="H152" s="242"/>
      <c r="I152" s="243"/>
      <c r="J152" s="180"/>
      <c r="K152" s="244"/>
      <c r="L152" s="175"/>
      <c r="M152" s="372"/>
      <c r="N152" s="330"/>
      <c r="O152" s="303"/>
      <c r="P152" s="285"/>
      <c r="Q152" s="246"/>
      <c r="R152" s="195"/>
      <c r="S152" s="195"/>
      <c r="T152" s="195"/>
    </row>
    <row r="153" spans="1:20" ht="12.75">
      <c r="A153" s="238"/>
      <c r="B153" s="361"/>
      <c r="C153" s="239"/>
      <c r="D153" s="180"/>
      <c r="E153" s="240"/>
      <c r="F153" s="189"/>
      <c r="G153" s="241"/>
      <c r="H153" s="242"/>
      <c r="I153" s="243"/>
      <c r="J153" s="180"/>
      <c r="K153" s="244"/>
      <c r="L153" s="175"/>
      <c r="M153" s="372"/>
      <c r="N153" s="330"/>
      <c r="O153" s="303"/>
      <c r="P153" s="285"/>
      <c r="Q153" s="246"/>
      <c r="R153" s="195"/>
      <c r="S153" s="195"/>
      <c r="T153" s="195"/>
    </row>
    <row r="154" spans="1:20" ht="12.75">
      <c r="A154" s="238"/>
      <c r="B154" s="361"/>
      <c r="C154" s="239"/>
      <c r="D154" s="180"/>
      <c r="E154" s="240"/>
      <c r="F154" s="189"/>
      <c r="G154" s="241"/>
      <c r="H154" s="242"/>
      <c r="I154" s="243"/>
      <c r="J154" s="180"/>
      <c r="K154" s="244"/>
      <c r="L154" s="175"/>
      <c r="M154" s="372"/>
      <c r="N154" s="330"/>
      <c r="O154" s="303"/>
      <c r="P154" s="285"/>
      <c r="Q154" s="246"/>
      <c r="R154" s="195"/>
      <c r="S154" s="195"/>
      <c r="T154" s="195"/>
    </row>
    <row r="155" spans="1:20" ht="12.75">
      <c r="A155" s="238"/>
      <c r="B155" s="361"/>
      <c r="C155" s="239"/>
      <c r="D155" s="180"/>
      <c r="E155" s="240"/>
      <c r="F155" s="189"/>
      <c r="G155" s="241"/>
      <c r="H155" s="242"/>
      <c r="I155" s="243"/>
      <c r="J155" s="180"/>
      <c r="K155" s="244"/>
      <c r="L155" s="175"/>
      <c r="M155" s="372"/>
      <c r="N155" s="330"/>
      <c r="O155" s="303"/>
      <c r="P155" s="285"/>
      <c r="Q155" s="246"/>
      <c r="R155" s="195"/>
      <c r="S155" s="195"/>
      <c r="T155" s="195"/>
    </row>
    <row r="156" spans="1:20" ht="12.75">
      <c r="A156" s="238"/>
      <c r="B156" s="361"/>
      <c r="C156" s="239"/>
      <c r="D156" s="180"/>
      <c r="E156" s="240"/>
      <c r="F156" s="189"/>
      <c r="G156" s="241"/>
      <c r="H156" s="242"/>
      <c r="I156" s="243"/>
      <c r="J156" s="180"/>
      <c r="K156" s="244"/>
      <c r="L156" s="175"/>
      <c r="M156" s="372"/>
      <c r="N156" s="330"/>
      <c r="O156" s="303"/>
      <c r="P156" s="285"/>
      <c r="Q156" s="246"/>
      <c r="R156" s="195"/>
      <c r="S156" s="195"/>
      <c r="T156" s="195"/>
    </row>
    <row r="157" spans="1:20" ht="12.75">
      <c r="A157" s="238"/>
      <c r="B157" s="361"/>
      <c r="C157" s="239"/>
      <c r="D157" s="180"/>
      <c r="E157" s="240"/>
      <c r="F157" s="189"/>
      <c r="G157" s="241"/>
      <c r="H157" s="242"/>
      <c r="I157" s="243"/>
      <c r="J157" s="180"/>
      <c r="K157" s="244"/>
      <c r="L157" s="175"/>
      <c r="M157" s="372"/>
      <c r="N157" s="330"/>
      <c r="O157" s="303"/>
      <c r="P157" s="285"/>
      <c r="Q157" s="246"/>
      <c r="R157" s="195"/>
      <c r="S157" s="195"/>
      <c r="T157" s="195"/>
    </row>
    <row r="158" spans="1:20" ht="12.75">
      <c r="A158" s="238"/>
      <c r="B158" s="361"/>
      <c r="C158" s="239"/>
      <c r="D158" s="180"/>
      <c r="E158" s="240"/>
      <c r="F158" s="189"/>
      <c r="G158" s="241"/>
      <c r="H158" s="242"/>
      <c r="I158" s="243"/>
      <c r="J158" s="180"/>
      <c r="K158" s="244"/>
      <c r="L158" s="175"/>
      <c r="M158" s="372"/>
      <c r="N158" s="330"/>
      <c r="O158" s="303"/>
      <c r="P158" s="285"/>
      <c r="Q158" s="246"/>
      <c r="R158" s="195"/>
      <c r="S158" s="195"/>
      <c r="T158" s="195"/>
    </row>
    <row r="159" spans="1:20" ht="12.75">
      <c r="A159" s="238"/>
      <c r="B159" s="361"/>
      <c r="C159" s="239"/>
      <c r="D159" s="180"/>
      <c r="E159" s="240"/>
      <c r="F159" s="189"/>
      <c r="G159" s="241"/>
      <c r="H159" s="242"/>
      <c r="I159" s="243"/>
      <c r="J159" s="180"/>
      <c r="K159" s="244"/>
      <c r="L159" s="175"/>
      <c r="M159" s="372"/>
      <c r="N159" s="330"/>
      <c r="O159" s="303"/>
      <c r="P159" s="285"/>
      <c r="Q159" s="246"/>
      <c r="R159" s="195"/>
      <c r="S159" s="195"/>
      <c r="T159" s="195"/>
    </row>
    <row r="160" spans="1:20" ht="12.75">
      <c r="A160" s="238"/>
      <c r="B160" s="361"/>
      <c r="C160" s="239"/>
      <c r="D160" s="180"/>
      <c r="E160" s="240"/>
      <c r="F160" s="189"/>
      <c r="G160" s="241"/>
      <c r="H160" s="242"/>
      <c r="I160" s="243"/>
      <c r="J160" s="180"/>
      <c r="K160" s="244"/>
      <c r="L160" s="175"/>
      <c r="M160" s="372"/>
      <c r="N160" s="330"/>
      <c r="O160" s="303"/>
      <c r="P160" s="285"/>
      <c r="Q160" s="246"/>
      <c r="R160" s="195"/>
      <c r="S160" s="195"/>
      <c r="T160" s="195"/>
    </row>
    <row r="161" spans="1:20" ht="12.75">
      <c r="A161" s="238"/>
      <c r="B161" s="361"/>
      <c r="C161" s="239"/>
      <c r="D161" s="180"/>
      <c r="E161" s="240"/>
      <c r="F161" s="189"/>
      <c r="G161" s="241"/>
      <c r="H161" s="242"/>
      <c r="I161" s="243"/>
      <c r="J161" s="180"/>
      <c r="K161" s="244"/>
      <c r="L161" s="175"/>
      <c r="M161" s="372"/>
      <c r="N161" s="330"/>
      <c r="O161" s="303"/>
      <c r="P161" s="285"/>
      <c r="Q161" s="246"/>
      <c r="R161" s="195"/>
      <c r="S161" s="195"/>
      <c r="T161" s="195"/>
    </row>
    <row r="162" spans="1:20" ht="12.75">
      <c r="A162" s="238"/>
      <c r="B162" s="361"/>
      <c r="C162" s="239"/>
      <c r="D162" s="180"/>
      <c r="E162" s="240"/>
      <c r="F162" s="189"/>
      <c r="G162" s="241"/>
      <c r="H162" s="242"/>
      <c r="I162" s="243"/>
      <c r="J162" s="180"/>
      <c r="K162" s="244"/>
      <c r="L162" s="175"/>
      <c r="M162" s="372"/>
      <c r="N162" s="330"/>
      <c r="O162" s="303"/>
      <c r="P162" s="285"/>
      <c r="Q162" s="246"/>
      <c r="R162" s="195"/>
      <c r="S162" s="195"/>
      <c r="T162" s="195"/>
    </row>
    <row r="163" spans="1:20" ht="12.75">
      <c r="A163" s="238"/>
      <c r="B163" s="361"/>
      <c r="C163" s="239"/>
      <c r="D163" s="180"/>
      <c r="E163" s="240"/>
      <c r="F163" s="189"/>
      <c r="G163" s="241"/>
      <c r="H163" s="242"/>
      <c r="I163" s="243"/>
      <c r="J163" s="180"/>
      <c r="K163" s="244"/>
      <c r="L163" s="175"/>
      <c r="M163" s="372"/>
      <c r="N163" s="330"/>
      <c r="O163" s="303"/>
      <c r="P163" s="285"/>
      <c r="Q163" s="246"/>
      <c r="R163" s="195"/>
      <c r="S163" s="195"/>
      <c r="T163" s="195"/>
    </row>
    <row r="164" spans="1:20" ht="12.75">
      <c r="A164" s="238"/>
      <c r="B164" s="361"/>
      <c r="C164" s="239"/>
      <c r="D164" s="180"/>
      <c r="E164" s="240"/>
      <c r="F164" s="189"/>
      <c r="G164" s="241"/>
      <c r="H164" s="242"/>
      <c r="I164" s="243"/>
      <c r="J164" s="180"/>
      <c r="K164" s="244"/>
      <c r="L164" s="175"/>
      <c r="M164" s="372"/>
      <c r="N164" s="330"/>
      <c r="O164" s="303"/>
      <c r="P164" s="285"/>
      <c r="Q164" s="246"/>
      <c r="R164" s="195"/>
      <c r="S164" s="195"/>
      <c r="T164" s="195"/>
    </row>
    <row r="165" spans="1:20" ht="12.75">
      <c r="A165" s="238"/>
      <c r="B165" s="361"/>
      <c r="C165" s="239"/>
      <c r="D165" s="180"/>
      <c r="E165" s="240"/>
      <c r="F165" s="189"/>
      <c r="G165" s="241"/>
      <c r="H165" s="242"/>
      <c r="I165" s="243"/>
      <c r="J165" s="180"/>
      <c r="K165" s="244"/>
      <c r="L165" s="175"/>
      <c r="M165" s="372"/>
      <c r="N165" s="330"/>
      <c r="O165" s="303"/>
      <c r="P165" s="285"/>
      <c r="Q165" s="246"/>
      <c r="R165" s="195"/>
      <c r="S165" s="195"/>
      <c r="T165" s="195"/>
    </row>
    <row r="166" spans="1:20" ht="12.75">
      <c r="A166" s="238"/>
      <c r="B166" s="361"/>
      <c r="C166" s="239"/>
      <c r="D166" s="180"/>
      <c r="E166" s="240"/>
      <c r="F166" s="189"/>
      <c r="G166" s="241"/>
      <c r="H166" s="242"/>
      <c r="I166" s="243"/>
      <c r="J166" s="180"/>
      <c r="K166" s="244"/>
      <c r="L166" s="175"/>
      <c r="M166" s="372"/>
      <c r="N166" s="330"/>
      <c r="O166" s="303"/>
      <c r="P166" s="285"/>
      <c r="Q166" s="246"/>
      <c r="R166" s="195"/>
      <c r="S166" s="195"/>
      <c r="T166" s="195"/>
    </row>
    <row r="167" spans="1:20" ht="12.75">
      <c r="A167" s="238"/>
      <c r="B167" s="361"/>
      <c r="C167" s="239"/>
      <c r="D167" s="180"/>
      <c r="E167" s="240"/>
      <c r="F167" s="189"/>
      <c r="G167" s="241"/>
      <c r="H167" s="242"/>
      <c r="I167" s="243"/>
      <c r="J167" s="180"/>
      <c r="K167" s="244"/>
      <c r="L167" s="175"/>
      <c r="M167" s="372"/>
      <c r="N167" s="330"/>
      <c r="O167" s="303"/>
      <c r="P167" s="285"/>
      <c r="Q167" s="246"/>
      <c r="R167" s="195"/>
      <c r="S167" s="195"/>
      <c r="T167" s="195"/>
    </row>
    <row r="168" spans="1:20" ht="12.75">
      <c r="A168" s="238"/>
      <c r="B168" s="361"/>
      <c r="C168" s="239"/>
      <c r="D168" s="180"/>
      <c r="E168" s="240"/>
      <c r="F168" s="189"/>
      <c r="G168" s="241"/>
      <c r="H168" s="242"/>
      <c r="I168" s="243"/>
      <c r="J168" s="180"/>
      <c r="K168" s="244"/>
      <c r="L168" s="175"/>
      <c r="M168" s="372"/>
      <c r="N168" s="330"/>
      <c r="O168" s="303"/>
      <c r="P168" s="285"/>
      <c r="Q168" s="246"/>
      <c r="R168" s="195"/>
      <c r="S168" s="195"/>
      <c r="T168" s="195"/>
    </row>
    <row r="169" spans="1:20" ht="12.75">
      <c r="A169" s="238"/>
      <c r="B169" s="361"/>
      <c r="C169" s="239"/>
      <c r="D169" s="180"/>
      <c r="E169" s="240"/>
      <c r="F169" s="189"/>
      <c r="G169" s="241"/>
      <c r="H169" s="242"/>
      <c r="I169" s="243"/>
      <c r="J169" s="180"/>
      <c r="K169" s="244"/>
      <c r="L169" s="175"/>
      <c r="M169" s="372"/>
      <c r="N169" s="330"/>
      <c r="O169" s="303"/>
      <c r="P169" s="285"/>
      <c r="Q169" s="246"/>
      <c r="R169" s="195"/>
      <c r="S169" s="195"/>
      <c r="T169" s="195"/>
    </row>
    <row r="170" spans="1:20" ht="12.75">
      <c r="A170" s="238"/>
      <c r="B170" s="361"/>
      <c r="C170" s="239"/>
      <c r="D170" s="180"/>
      <c r="E170" s="240"/>
      <c r="F170" s="189"/>
      <c r="G170" s="241"/>
      <c r="H170" s="242"/>
      <c r="I170" s="243"/>
      <c r="J170" s="180"/>
      <c r="K170" s="244"/>
      <c r="L170" s="175"/>
      <c r="M170" s="372"/>
      <c r="N170" s="330"/>
      <c r="O170" s="303"/>
      <c r="P170" s="285"/>
      <c r="Q170" s="246"/>
      <c r="R170" s="195"/>
      <c r="S170" s="195"/>
      <c r="T170" s="195"/>
    </row>
    <row r="171" spans="1:20" ht="12.75">
      <c r="A171" s="238"/>
      <c r="B171" s="361"/>
      <c r="C171" s="239"/>
      <c r="D171" s="180"/>
      <c r="E171" s="240"/>
      <c r="F171" s="189"/>
      <c r="G171" s="241"/>
      <c r="H171" s="242"/>
      <c r="I171" s="243"/>
      <c r="J171" s="180"/>
      <c r="K171" s="244"/>
      <c r="L171" s="175"/>
      <c r="M171" s="372"/>
      <c r="N171" s="330"/>
      <c r="O171" s="303"/>
      <c r="P171" s="285"/>
      <c r="Q171" s="246"/>
      <c r="R171" s="195"/>
      <c r="S171" s="195"/>
      <c r="T171" s="195"/>
    </row>
    <row r="172" spans="1:20" ht="12.75">
      <c r="A172" s="238"/>
      <c r="B172" s="361"/>
      <c r="C172" s="239"/>
      <c r="D172" s="180"/>
      <c r="E172" s="240"/>
      <c r="F172" s="189"/>
      <c r="G172" s="241"/>
      <c r="H172" s="242"/>
      <c r="I172" s="243"/>
      <c r="J172" s="180"/>
      <c r="K172" s="244"/>
      <c r="L172" s="175"/>
      <c r="M172" s="372"/>
      <c r="N172" s="330"/>
      <c r="O172" s="303"/>
      <c r="P172" s="285"/>
      <c r="Q172" s="246"/>
      <c r="R172" s="195"/>
      <c r="S172" s="195"/>
      <c r="T172" s="195"/>
    </row>
    <row r="173" spans="1:20" ht="12.75">
      <c r="A173" s="238"/>
      <c r="B173" s="361"/>
      <c r="C173" s="239"/>
      <c r="D173" s="180"/>
      <c r="E173" s="240"/>
      <c r="F173" s="189"/>
      <c r="G173" s="241"/>
      <c r="H173" s="242"/>
      <c r="I173" s="243"/>
      <c r="J173" s="180"/>
      <c r="K173" s="244"/>
      <c r="L173" s="175"/>
      <c r="M173" s="372"/>
      <c r="N173" s="330"/>
      <c r="O173" s="303"/>
      <c r="P173" s="285"/>
      <c r="Q173" s="246"/>
      <c r="R173" s="195"/>
      <c r="S173" s="195"/>
      <c r="T173" s="195"/>
    </row>
    <row r="174" spans="1:20" ht="12.75">
      <c r="A174" s="238"/>
      <c r="B174" s="361"/>
      <c r="C174" s="239"/>
      <c r="D174" s="180"/>
      <c r="E174" s="240"/>
      <c r="F174" s="189"/>
      <c r="G174" s="241"/>
      <c r="H174" s="242"/>
      <c r="I174" s="243"/>
      <c r="J174" s="180"/>
      <c r="K174" s="244"/>
      <c r="L174" s="175"/>
      <c r="M174" s="372"/>
      <c r="N174" s="330"/>
      <c r="O174" s="303"/>
      <c r="P174" s="285"/>
      <c r="Q174" s="246"/>
      <c r="R174" s="195"/>
      <c r="S174" s="247"/>
      <c r="T174" s="248"/>
    </row>
    <row r="175" spans="1:20" ht="12.75">
      <c r="A175" s="238"/>
      <c r="B175" s="361"/>
      <c r="C175" s="239"/>
      <c r="D175" s="180"/>
      <c r="E175" s="240"/>
      <c r="F175" s="189"/>
      <c r="G175" s="241"/>
      <c r="H175" s="242"/>
      <c r="I175" s="243"/>
      <c r="J175" s="180"/>
      <c r="K175" s="244"/>
      <c r="L175" s="175"/>
      <c r="M175" s="372"/>
      <c r="N175" s="330"/>
      <c r="O175" s="303"/>
      <c r="P175" s="285"/>
      <c r="Q175" s="246"/>
      <c r="R175" s="195"/>
      <c r="S175" s="247"/>
      <c r="T175" s="248"/>
    </row>
    <row r="176" spans="1:20" ht="12.75">
      <c r="A176" s="238"/>
      <c r="B176" s="361"/>
      <c r="C176" s="239"/>
      <c r="D176" s="180"/>
      <c r="E176" s="240"/>
      <c r="F176" s="189"/>
      <c r="G176" s="241"/>
      <c r="H176" s="242"/>
      <c r="I176" s="243"/>
      <c r="J176" s="180"/>
      <c r="K176" s="244"/>
      <c r="L176" s="175"/>
      <c r="M176" s="372"/>
      <c r="N176" s="330"/>
      <c r="O176" s="303"/>
      <c r="P176" s="285"/>
      <c r="Q176" s="246"/>
      <c r="R176" s="195"/>
      <c r="S176" s="247"/>
      <c r="T176" s="248"/>
    </row>
    <row r="177" spans="1:20" ht="12.75">
      <c r="A177" s="238"/>
      <c r="B177" s="361"/>
      <c r="C177" s="239"/>
      <c r="D177" s="180"/>
      <c r="E177" s="240"/>
      <c r="F177" s="189"/>
      <c r="G177" s="241"/>
      <c r="H177" s="242"/>
      <c r="I177" s="243"/>
      <c r="J177" s="180"/>
      <c r="K177" s="244"/>
      <c r="L177" s="175"/>
      <c r="M177" s="372"/>
      <c r="N177" s="330"/>
      <c r="O177" s="303"/>
      <c r="P177" s="285"/>
      <c r="Q177" s="246"/>
      <c r="R177" s="195"/>
      <c r="S177" s="247"/>
      <c r="T177" s="248"/>
    </row>
    <row r="178" spans="1:20" ht="12.75">
      <c r="A178" s="238"/>
      <c r="B178" s="361"/>
      <c r="C178" s="239"/>
      <c r="D178" s="180"/>
      <c r="E178" s="240"/>
      <c r="F178" s="189"/>
      <c r="G178" s="241"/>
      <c r="H178" s="242"/>
      <c r="I178" s="243"/>
      <c r="J178" s="180"/>
      <c r="K178" s="244"/>
      <c r="L178" s="175"/>
      <c r="M178" s="372"/>
      <c r="N178" s="330"/>
      <c r="O178" s="303"/>
      <c r="P178" s="285"/>
      <c r="Q178" s="246"/>
      <c r="R178" s="195"/>
      <c r="S178" s="247"/>
      <c r="T178" s="248"/>
    </row>
    <row r="179" spans="1:20" ht="12.75">
      <c r="A179" s="238"/>
      <c r="B179" s="361"/>
      <c r="C179" s="239"/>
      <c r="D179" s="180"/>
      <c r="E179" s="240"/>
      <c r="F179" s="189"/>
      <c r="G179" s="241"/>
      <c r="H179" s="242"/>
      <c r="I179" s="243"/>
      <c r="J179" s="180"/>
      <c r="K179" s="244"/>
      <c r="L179" s="175"/>
      <c r="M179" s="372"/>
      <c r="N179" s="330"/>
      <c r="O179" s="303"/>
      <c r="P179" s="285"/>
      <c r="Q179" s="246"/>
      <c r="R179" s="195"/>
      <c r="S179" s="247"/>
      <c r="T179" s="248"/>
    </row>
    <row r="180" spans="1:20" ht="12.75">
      <c r="A180" s="238"/>
      <c r="B180" s="361"/>
      <c r="C180" s="239"/>
      <c r="D180" s="180"/>
      <c r="E180" s="240"/>
      <c r="F180" s="189"/>
      <c r="G180" s="241"/>
      <c r="H180" s="242"/>
      <c r="I180" s="243"/>
      <c r="J180" s="180"/>
      <c r="K180" s="244"/>
      <c r="L180" s="175"/>
      <c r="M180" s="372"/>
      <c r="N180" s="330"/>
      <c r="O180" s="303"/>
      <c r="P180" s="285"/>
      <c r="Q180" s="246"/>
      <c r="R180" s="195"/>
      <c r="S180" s="247"/>
      <c r="T180" s="247"/>
    </row>
    <row r="181" spans="1:20" ht="12.75">
      <c r="A181" s="238"/>
      <c r="B181" s="361"/>
      <c r="C181" s="239"/>
      <c r="D181" s="180"/>
      <c r="E181" s="240"/>
      <c r="F181" s="189"/>
      <c r="G181" s="241"/>
      <c r="H181" s="242"/>
      <c r="I181" s="243"/>
      <c r="J181" s="180"/>
      <c r="K181" s="244"/>
      <c r="L181" s="175"/>
      <c r="M181" s="372"/>
      <c r="N181" s="330"/>
      <c r="O181" s="303"/>
      <c r="P181" s="285"/>
      <c r="Q181" s="246"/>
      <c r="R181" s="195"/>
      <c r="S181" s="247"/>
      <c r="T181" s="247"/>
    </row>
    <row r="182" spans="1:20" ht="12.75">
      <c r="A182" s="238"/>
      <c r="B182" s="361"/>
      <c r="C182" s="239"/>
      <c r="D182" s="180"/>
      <c r="E182" s="240"/>
      <c r="F182" s="189"/>
      <c r="G182" s="241"/>
      <c r="H182" s="242"/>
      <c r="I182" s="243"/>
      <c r="J182" s="180"/>
      <c r="K182" s="244"/>
      <c r="L182" s="175"/>
      <c r="M182" s="372"/>
      <c r="N182" s="330"/>
      <c r="O182" s="303"/>
      <c r="P182" s="285"/>
      <c r="Q182" s="246"/>
      <c r="R182" s="195"/>
      <c r="S182" s="247"/>
      <c r="T182" s="247"/>
    </row>
    <row r="183" spans="1:20" ht="12.75">
      <c r="A183" s="238"/>
      <c r="B183" s="361"/>
      <c r="C183" s="239"/>
      <c r="D183" s="180"/>
      <c r="E183" s="240"/>
      <c r="F183" s="189"/>
      <c r="G183" s="241"/>
      <c r="H183" s="242"/>
      <c r="I183" s="243"/>
      <c r="J183" s="180"/>
      <c r="K183" s="244"/>
      <c r="L183" s="175"/>
      <c r="M183" s="372"/>
      <c r="N183" s="330"/>
      <c r="O183" s="303"/>
      <c r="P183" s="285"/>
      <c r="Q183" s="246"/>
      <c r="R183" s="195"/>
      <c r="S183" s="247"/>
      <c r="T183" s="247"/>
    </row>
    <row r="184" spans="1:20" ht="12.75">
      <c r="A184" s="238"/>
      <c r="B184" s="361"/>
      <c r="C184" s="239"/>
      <c r="D184" s="180"/>
      <c r="E184" s="240"/>
      <c r="F184" s="189"/>
      <c r="G184" s="241"/>
      <c r="H184" s="242"/>
      <c r="I184" s="243"/>
      <c r="J184" s="180"/>
      <c r="K184" s="244"/>
      <c r="L184" s="175"/>
      <c r="M184" s="372"/>
      <c r="N184" s="330"/>
      <c r="O184" s="303"/>
      <c r="P184" s="285"/>
      <c r="Q184" s="246"/>
      <c r="R184" s="195"/>
      <c r="S184" s="247"/>
      <c r="T184" s="247"/>
    </row>
    <row r="185" spans="1:20" ht="12.75">
      <c r="A185" s="238"/>
      <c r="B185" s="361"/>
      <c r="C185" s="239"/>
      <c r="D185" s="180"/>
      <c r="E185" s="240"/>
      <c r="F185" s="189"/>
      <c r="G185" s="241"/>
      <c r="H185" s="242"/>
      <c r="I185" s="243"/>
      <c r="J185" s="180"/>
      <c r="K185" s="244"/>
      <c r="L185" s="175"/>
      <c r="M185" s="372"/>
      <c r="N185" s="330"/>
      <c r="O185" s="303"/>
      <c r="P185" s="285"/>
      <c r="Q185" s="246"/>
      <c r="R185" s="195"/>
      <c r="S185" s="247"/>
      <c r="T185" s="247"/>
    </row>
    <row r="186" spans="1:20" ht="12.75">
      <c r="A186" s="238"/>
      <c r="B186" s="361"/>
      <c r="C186" s="239"/>
      <c r="D186" s="180"/>
      <c r="E186" s="240"/>
      <c r="F186" s="189"/>
      <c r="G186" s="241"/>
      <c r="H186" s="242"/>
      <c r="I186" s="243"/>
      <c r="J186" s="180"/>
      <c r="K186" s="244"/>
      <c r="L186" s="175"/>
      <c r="M186" s="372"/>
      <c r="N186" s="330"/>
      <c r="O186" s="303"/>
      <c r="P186" s="285"/>
      <c r="Q186" s="246"/>
      <c r="R186" s="195"/>
      <c r="S186" s="247"/>
      <c r="T186" s="247"/>
    </row>
    <row r="187" spans="1:20" ht="13.5" thickBot="1">
      <c r="A187" s="238"/>
      <c r="B187" s="361"/>
      <c r="C187" s="239"/>
      <c r="D187" s="180"/>
      <c r="E187" s="240"/>
      <c r="F187" s="189"/>
      <c r="G187" s="241"/>
      <c r="H187" s="242"/>
      <c r="I187" s="243"/>
      <c r="J187" s="180"/>
      <c r="K187" s="244"/>
      <c r="L187" s="175"/>
      <c r="M187" s="245"/>
      <c r="N187" s="330"/>
      <c r="O187" s="303"/>
      <c r="P187" s="285"/>
      <c r="Q187" s="246"/>
      <c r="R187" s="195"/>
      <c r="S187" s="247"/>
      <c r="T187" s="247"/>
    </row>
    <row r="188" spans="1:20" ht="12.75">
      <c r="A188" s="173" t="s">
        <v>25</v>
      </c>
      <c r="B188" s="331"/>
      <c r="C188" s="174"/>
      <c r="D188" s="174"/>
      <c r="E188" s="174"/>
      <c r="F188" s="174"/>
      <c r="G188" s="174"/>
      <c r="H188" s="190"/>
      <c r="I188" s="174"/>
      <c r="J188" s="174"/>
      <c r="K188" s="184"/>
      <c r="L188" s="190"/>
      <c r="M188" s="190"/>
      <c r="N188" s="331"/>
      <c r="O188" s="304"/>
      <c r="P188" s="286"/>
      <c r="Q188" s="190"/>
      <c r="R188" s="190"/>
      <c r="S188" s="190"/>
      <c r="T188" s="190"/>
    </row>
    <row r="189" spans="1:20" ht="12.75">
      <c r="A189" s="176" t="s">
        <v>26</v>
      </c>
      <c r="B189" s="346"/>
      <c r="C189" s="80"/>
      <c r="D189" s="81"/>
      <c r="E189" s="82"/>
      <c r="F189" s="82"/>
      <c r="G189" s="82"/>
      <c r="H189" s="83"/>
      <c r="I189" s="82"/>
      <c r="J189" s="82"/>
      <c r="K189" s="82"/>
      <c r="L189" s="83"/>
      <c r="M189" s="83"/>
      <c r="N189" s="332"/>
      <c r="O189" s="295"/>
      <c r="P189" s="277"/>
      <c r="Q189" s="83"/>
      <c r="R189" s="83"/>
      <c r="S189" s="83"/>
      <c r="T189" s="83"/>
    </row>
    <row r="190" spans="1:20" ht="13.5" thickBot="1">
      <c r="A190" s="162" t="s">
        <v>27</v>
      </c>
      <c r="B190" s="362"/>
      <c r="C190" s="177"/>
      <c r="D190" s="177"/>
      <c r="E190" s="183"/>
      <c r="F190" s="183"/>
      <c r="G190" s="183"/>
      <c r="H190" s="182"/>
      <c r="I190" s="183"/>
      <c r="J190" s="183"/>
      <c r="K190" s="183"/>
      <c r="L190" s="182"/>
      <c r="M190" s="182"/>
      <c r="N190" s="333"/>
      <c r="O190" s="305"/>
      <c r="P190" s="287"/>
      <c r="Q190" s="182"/>
      <c r="R190" s="182"/>
      <c r="S190" s="182"/>
      <c r="T190" s="182"/>
    </row>
    <row r="191" spans="1:20" ht="12.75">
      <c r="A191" s="100" t="s">
        <v>28</v>
      </c>
      <c r="B191" s="350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334"/>
      <c r="O191" s="272"/>
      <c r="P191" s="272"/>
      <c r="Q191" s="92"/>
      <c r="R191" s="92"/>
      <c r="S191" s="92"/>
      <c r="T191" s="92"/>
    </row>
    <row r="192" spans="1:20" ht="12.75">
      <c r="A192" s="101" t="s">
        <v>29</v>
      </c>
      <c r="B192" s="35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334"/>
      <c r="O192" s="272"/>
      <c r="P192" s="272"/>
      <c r="Q192" s="92"/>
      <c r="R192" s="92"/>
      <c r="S192" s="92"/>
      <c r="T192" s="92"/>
    </row>
    <row r="193" spans="1:20" ht="13.5" thickBot="1">
      <c r="A193" s="102" t="s">
        <v>30</v>
      </c>
      <c r="B193" s="352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335"/>
      <c r="O193" s="273"/>
      <c r="P193" s="273"/>
      <c r="Q193" s="94"/>
      <c r="R193" s="94"/>
      <c r="S193" s="94"/>
      <c r="T193" s="94"/>
    </row>
    <row r="194" spans="4:20" ht="12.75">
      <c r="D194" s="95"/>
      <c r="E194" s="41"/>
      <c r="H194" s="41"/>
      <c r="I194" s="41"/>
      <c r="J194" s="41"/>
      <c r="K194" s="41"/>
      <c r="O194" s="275"/>
      <c r="P194" s="275"/>
      <c r="Q194" s="95"/>
      <c r="R194" s="95"/>
      <c r="S194" s="95"/>
      <c r="T194" s="95"/>
    </row>
    <row r="195" spans="4:20" ht="12.75">
      <c r="D195" s="95"/>
      <c r="E195" s="41"/>
      <c r="H195" s="41"/>
      <c r="I195" s="41"/>
      <c r="J195" s="41"/>
      <c r="K195" s="41"/>
      <c r="O195" s="275"/>
      <c r="P195" s="275"/>
      <c r="Q195" s="95"/>
      <c r="R195" s="95"/>
      <c r="S195" s="95"/>
      <c r="T195" s="95"/>
    </row>
    <row r="196" spans="4:20" ht="12.75">
      <c r="D196" s="95"/>
      <c r="E196" s="41"/>
      <c r="H196" s="41"/>
      <c r="I196" s="41"/>
      <c r="J196" s="41"/>
      <c r="K196" s="41"/>
      <c r="O196" s="275"/>
      <c r="P196" s="275"/>
      <c r="Q196" s="95"/>
      <c r="R196" s="161"/>
      <c r="S196" s="95"/>
      <c r="T196" s="95"/>
    </row>
    <row r="197" spans="4:20" ht="12.75">
      <c r="D197" s="95"/>
      <c r="E197" s="41"/>
      <c r="H197" s="41"/>
      <c r="I197" s="41"/>
      <c r="J197" s="41"/>
      <c r="K197" s="41"/>
      <c r="O197" s="275"/>
      <c r="P197" s="275"/>
      <c r="Q197" s="95"/>
      <c r="R197" s="95"/>
      <c r="S197" s="95"/>
      <c r="T197" s="95"/>
    </row>
    <row r="198" spans="1:20" ht="12.75">
      <c r="A198" s="42" t="s">
        <v>44</v>
      </c>
      <c r="B198" s="349"/>
      <c r="D198" s="95"/>
      <c r="E198" s="41"/>
      <c r="G198" s="95"/>
      <c r="H198" s="119"/>
      <c r="I198" s="41"/>
      <c r="J198" s="41"/>
      <c r="K198" s="41"/>
      <c r="O198" s="306"/>
      <c r="P198" s="275"/>
      <c r="Q198" s="95"/>
      <c r="R198" s="95"/>
      <c r="S198" s="95"/>
      <c r="T198" s="95"/>
    </row>
    <row r="199" spans="4:20" ht="13.5" thickBot="1">
      <c r="D199" s="95"/>
      <c r="E199" s="41"/>
      <c r="G199" s="95"/>
      <c r="H199" s="119"/>
      <c r="I199" s="41"/>
      <c r="J199" s="41"/>
      <c r="K199" s="41"/>
      <c r="O199" s="306"/>
      <c r="P199" s="275"/>
      <c r="Q199" s="95"/>
      <c r="R199" s="95"/>
      <c r="S199" s="95"/>
      <c r="T199" s="95"/>
    </row>
    <row r="200" spans="1:20" ht="39" thickBot="1">
      <c r="A200" s="151" t="s">
        <v>24</v>
      </c>
      <c r="B200" s="363" t="s">
        <v>33</v>
      </c>
      <c r="C200" s="7" t="s">
        <v>0</v>
      </c>
      <c r="D200" s="8" t="s">
        <v>1</v>
      </c>
      <c r="E200" s="9" t="s">
        <v>2</v>
      </c>
      <c r="F200" s="10" t="s">
        <v>3</v>
      </c>
      <c r="G200" s="11" t="s">
        <v>4</v>
      </c>
      <c r="H200" s="12" t="s">
        <v>5</v>
      </c>
      <c r="I200" s="13" t="s">
        <v>6</v>
      </c>
      <c r="J200" s="11" t="s">
        <v>7</v>
      </c>
      <c r="K200" s="14" t="s">
        <v>8</v>
      </c>
      <c r="L200" s="43" t="s">
        <v>9</v>
      </c>
      <c r="M200" s="44" t="s">
        <v>10</v>
      </c>
      <c r="N200" s="320" t="s">
        <v>11</v>
      </c>
      <c r="O200" s="292"/>
      <c r="P200" s="263" t="s">
        <v>12</v>
      </c>
      <c r="Q200" s="18" t="s">
        <v>13</v>
      </c>
      <c r="R200" s="13" t="s">
        <v>14</v>
      </c>
      <c r="S200" s="14" t="s">
        <v>15</v>
      </c>
      <c r="T200" s="191" t="s">
        <v>16</v>
      </c>
    </row>
    <row r="201" spans="1:20" ht="12.75">
      <c r="A201" s="158">
        <v>43172</v>
      </c>
      <c r="B201" s="254">
        <v>923</v>
      </c>
      <c r="C201" s="58"/>
      <c r="D201" s="54"/>
      <c r="E201" s="121"/>
      <c r="F201" s="47"/>
      <c r="G201" s="45">
        <v>0</v>
      </c>
      <c r="H201" s="141">
        <v>8</v>
      </c>
      <c r="I201" s="140"/>
      <c r="J201" s="45"/>
      <c r="K201" s="127"/>
      <c r="L201" s="50">
        <v>30</v>
      </c>
      <c r="M201" s="51">
        <v>0</v>
      </c>
      <c r="N201" s="336"/>
      <c r="O201" s="307">
        <v>0.15</v>
      </c>
      <c r="P201" s="274">
        <v>20</v>
      </c>
      <c r="Q201" s="48">
        <v>17</v>
      </c>
      <c r="R201" s="52">
        <v>0</v>
      </c>
      <c r="S201" s="52">
        <v>0</v>
      </c>
      <c r="T201" s="52">
        <v>0</v>
      </c>
    </row>
    <row r="202" spans="1:20" ht="12.75">
      <c r="A202" s="197"/>
      <c r="B202" s="253"/>
      <c r="C202" s="139"/>
      <c r="D202" s="59"/>
      <c r="E202" s="113"/>
      <c r="F202" s="61"/>
      <c r="G202" s="55"/>
      <c r="H202" s="146"/>
      <c r="I202" s="149"/>
      <c r="J202" s="55"/>
      <c r="K202" s="114"/>
      <c r="L202" s="56"/>
      <c r="M202" s="57"/>
      <c r="N202" s="337"/>
      <c r="O202" s="308"/>
      <c r="P202" s="276"/>
      <c r="Q202" s="62"/>
      <c r="R202" s="52"/>
      <c r="S202" s="52"/>
      <c r="T202" s="52"/>
    </row>
    <row r="203" spans="1:20" ht="12.75">
      <c r="A203" s="60"/>
      <c r="B203" s="253"/>
      <c r="C203" s="139"/>
      <c r="D203" s="59"/>
      <c r="E203" s="113"/>
      <c r="F203" s="61"/>
      <c r="G203" s="55"/>
      <c r="H203" s="146"/>
      <c r="I203" s="149"/>
      <c r="J203" s="55"/>
      <c r="K203" s="114"/>
      <c r="L203" s="56"/>
      <c r="M203" s="165"/>
      <c r="N203" s="337"/>
      <c r="O203" s="308"/>
      <c r="P203" s="276"/>
      <c r="Q203" s="62"/>
      <c r="R203" s="52"/>
      <c r="S203" s="52"/>
      <c r="T203" s="52"/>
    </row>
    <row r="204" spans="1:20" ht="12.75">
      <c r="A204" s="64"/>
      <c r="B204" s="255"/>
      <c r="C204" s="65"/>
      <c r="D204" s="70"/>
      <c r="E204" s="118"/>
      <c r="F204" s="67"/>
      <c r="G204" s="66"/>
      <c r="H204" s="147"/>
      <c r="I204" s="150"/>
      <c r="J204" s="66"/>
      <c r="K204" s="138"/>
      <c r="L204" s="56"/>
      <c r="M204" s="57"/>
      <c r="N204" s="338"/>
      <c r="O204" s="309"/>
      <c r="P204" s="267"/>
      <c r="Q204" s="68"/>
      <c r="R204" s="52"/>
      <c r="S204" s="52"/>
      <c r="T204" s="52"/>
    </row>
    <row r="205" spans="1:20" ht="12.75">
      <c r="A205" s="64"/>
      <c r="B205" s="255"/>
      <c r="C205" s="65"/>
      <c r="D205" s="70"/>
      <c r="E205" s="118"/>
      <c r="F205" s="67"/>
      <c r="G205" s="66"/>
      <c r="H205" s="147"/>
      <c r="I205" s="150"/>
      <c r="J205" s="66"/>
      <c r="K205" s="131"/>
      <c r="L205" s="56"/>
      <c r="M205" s="57"/>
      <c r="N205" s="339"/>
      <c r="O205" s="310"/>
      <c r="P205" s="267"/>
      <c r="Q205" s="68"/>
      <c r="R205" s="52"/>
      <c r="S205" s="52"/>
      <c r="T205" s="52"/>
    </row>
    <row r="206" spans="1:20" ht="12.75">
      <c r="A206" s="64"/>
      <c r="B206" s="255"/>
      <c r="C206" s="65"/>
      <c r="D206" s="70"/>
      <c r="E206" s="118"/>
      <c r="F206" s="67"/>
      <c r="G206" s="66"/>
      <c r="H206" s="147"/>
      <c r="I206" s="150"/>
      <c r="J206" s="66"/>
      <c r="K206" s="138"/>
      <c r="L206" s="56"/>
      <c r="M206" s="57"/>
      <c r="N206" s="338"/>
      <c r="O206" s="309"/>
      <c r="P206" s="267"/>
      <c r="Q206" s="68"/>
      <c r="R206" s="52"/>
      <c r="S206" s="52"/>
      <c r="T206" s="52"/>
    </row>
    <row r="207" spans="1:20" ht="12.75">
      <c r="A207" s="64"/>
      <c r="B207" s="255"/>
      <c r="C207" s="65"/>
      <c r="D207" s="70"/>
      <c r="E207" s="118"/>
      <c r="F207" s="67"/>
      <c r="G207" s="66"/>
      <c r="H207" s="147"/>
      <c r="I207" s="150"/>
      <c r="J207" s="66"/>
      <c r="K207" s="138"/>
      <c r="L207" s="56"/>
      <c r="M207" s="57"/>
      <c r="N207" s="338"/>
      <c r="O207" s="309"/>
      <c r="P207" s="267"/>
      <c r="Q207" s="68"/>
      <c r="R207" s="52"/>
      <c r="S207" s="52"/>
      <c r="T207" s="52"/>
    </row>
    <row r="208" spans="1:20" ht="12.75">
      <c r="A208" s="64"/>
      <c r="B208" s="255"/>
      <c r="C208" s="65"/>
      <c r="D208" s="70"/>
      <c r="E208" s="118"/>
      <c r="F208" s="67"/>
      <c r="G208" s="66"/>
      <c r="H208" s="147"/>
      <c r="I208" s="150"/>
      <c r="J208" s="66"/>
      <c r="K208" s="138"/>
      <c r="L208" s="56"/>
      <c r="M208" s="57"/>
      <c r="N208" s="338"/>
      <c r="O208" s="309"/>
      <c r="P208" s="267"/>
      <c r="Q208" s="68"/>
      <c r="R208" s="52"/>
      <c r="S208" s="52"/>
      <c r="T208" s="52"/>
    </row>
    <row r="209" spans="1:20" ht="12.75">
      <c r="A209" s="64"/>
      <c r="B209" s="255"/>
      <c r="C209" s="65"/>
      <c r="D209" s="70"/>
      <c r="E209" s="118"/>
      <c r="F209" s="67"/>
      <c r="G209" s="66"/>
      <c r="H209" s="147"/>
      <c r="I209" s="150"/>
      <c r="J209" s="66"/>
      <c r="K209" s="138"/>
      <c r="L209" s="56"/>
      <c r="M209" s="57"/>
      <c r="N209" s="338"/>
      <c r="O209" s="309"/>
      <c r="P209" s="267"/>
      <c r="Q209" s="68"/>
      <c r="R209" s="52"/>
      <c r="S209" s="52"/>
      <c r="T209" s="52"/>
    </row>
    <row r="210" spans="1:20" ht="12.75">
      <c r="A210" s="64"/>
      <c r="B210" s="255"/>
      <c r="C210" s="65"/>
      <c r="D210" s="70"/>
      <c r="E210" s="118"/>
      <c r="F210" s="67"/>
      <c r="G210" s="66"/>
      <c r="H210" s="147"/>
      <c r="I210" s="150"/>
      <c r="J210" s="66"/>
      <c r="K210" s="138"/>
      <c r="L210" s="56"/>
      <c r="M210" s="57"/>
      <c r="N210" s="338"/>
      <c r="O210" s="309"/>
      <c r="P210" s="267"/>
      <c r="Q210" s="68"/>
      <c r="R210" s="52"/>
      <c r="S210" s="52"/>
      <c r="T210" s="52"/>
    </row>
    <row r="211" spans="1:20" ht="12.75">
      <c r="A211" s="64"/>
      <c r="B211" s="255"/>
      <c r="C211" s="65"/>
      <c r="D211" s="70"/>
      <c r="E211" s="118"/>
      <c r="F211" s="67"/>
      <c r="G211" s="66"/>
      <c r="H211" s="147"/>
      <c r="I211" s="150"/>
      <c r="J211" s="66"/>
      <c r="K211" s="138"/>
      <c r="L211" s="56"/>
      <c r="M211" s="57"/>
      <c r="N211" s="338"/>
      <c r="O211" s="309"/>
      <c r="P211" s="267"/>
      <c r="Q211" s="68"/>
      <c r="R211" s="52"/>
      <c r="S211" s="52"/>
      <c r="T211" s="52"/>
    </row>
    <row r="212" spans="1:20" ht="12.75">
      <c r="A212" s="64"/>
      <c r="B212" s="255"/>
      <c r="C212" s="65"/>
      <c r="D212" s="70"/>
      <c r="E212" s="118"/>
      <c r="F212" s="67"/>
      <c r="G212" s="66"/>
      <c r="H212" s="147"/>
      <c r="I212" s="150"/>
      <c r="J212" s="66"/>
      <c r="K212" s="138"/>
      <c r="L212" s="56"/>
      <c r="M212" s="57"/>
      <c r="N212" s="338"/>
      <c r="O212" s="309"/>
      <c r="P212" s="267"/>
      <c r="Q212" s="68"/>
      <c r="R212" s="52"/>
      <c r="S212" s="52"/>
      <c r="T212" s="52"/>
    </row>
    <row r="213" spans="1:20" ht="12.75">
      <c r="A213" s="64"/>
      <c r="B213" s="255"/>
      <c r="C213" s="65"/>
      <c r="D213" s="70"/>
      <c r="E213" s="118"/>
      <c r="F213" s="67"/>
      <c r="G213" s="66"/>
      <c r="H213" s="147"/>
      <c r="I213" s="150"/>
      <c r="J213" s="66"/>
      <c r="K213" s="138"/>
      <c r="L213" s="56"/>
      <c r="M213" s="57"/>
      <c r="N213" s="338"/>
      <c r="O213" s="309"/>
      <c r="P213" s="267"/>
      <c r="Q213" s="68"/>
      <c r="R213" s="52"/>
      <c r="S213" s="52"/>
      <c r="T213" s="52"/>
    </row>
    <row r="214" spans="1:20" ht="12.75">
      <c r="A214" s="64"/>
      <c r="B214" s="255"/>
      <c r="C214" s="65"/>
      <c r="D214" s="70"/>
      <c r="E214" s="118"/>
      <c r="F214" s="67"/>
      <c r="G214" s="66"/>
      <c r="H214" s="147"/>
      <c r="I214" s="150"/>
      <c r="J214" s="66"/>
      <c r="K214" s="138"/>
      <c r="L214" s="56"/>
      <c r="M214" s="57"/>
      <c r="N214" s="338"/>
      <c r="O214" s="309"/>
      <c r="P214" s="267"/>
      <c r="Q214" s="68"/>
      <c r="R214" s="52"/>
      <c r="S214" s="52"/>
      <c r="T214" s="52"/>
    </row>
    <row r="215" spans="1:20" ht="12.75">
      <c r="A215" s="64"/>
      <c r="B215" s="255"/>
      <c r="C215" s="65"/>
      <c r="D215" s="70"/>
      <c r="E215" s="118"/>
      <c r="F215" s="67"/>
      <c r="G215" s="66"/>
      <c r="H215" s="147"/>
      <c r="I215" s="150"/>
      <c r="J215" s="66"/>
      <c r="K215" s="138"/>
      <c r="L215" s="56"/>
      <c r="M215" s="57"/>
      <c r="N215" s="338"/>
      <c r="O215" s="309"/>
      <c r="P215" s="267"/>
      <c r="Q215" s="68"/>
      <c r="R215" s="52"/>
      <c r="S215" s="52"/>
      <c r="T215" s="52"/>
    </row>
    <row r="216" spans="1:20" ht="12.75">
      <c r="A216" s="64"/>
      <c r="B216" s="255"/>
      <c r="C216" s="65"/>
      <c r="D216" s="70"/>
      <c r="E216" s="118"/>
      <c r="F216" s="67"/>
      <c r="G216" s="66"/>
      <c r="H216" s="147"/>
      <c r="I216" s="150"/>
      <c r="J216" s="66"/>
      <c r="K216" s="138"/>
      <c r="L216" s="56"/>
      <c r="M216" s="57"/>
      <c r="N216" s="338"/>
      <c r="O216" s="309"/>
      <c r="P216" s="267"/>
      <c r="Q216" s="68"/>
      <c r="R216" s="52"/>
      <c r="S216" s="52"/>
      <c r="T216" s="52"/>
    </row>
    <row r="217" spans="1:20" ht="12.75">
      <c r="A217" s="64"/>
      <c r="B217" s="255"/>
      <c r="C217" s="65"/>
      <c r="D217" s="70"/>
      <c r="E217" s="118"/>
      <c r="F217" s="67"/>
      <c r="G217" s="66"/>
      <c r="H217" s="147"/>
      <c r="I217" s="150"/>
      <c r="J217" s="66"/>
      <c r="K217" s="138"/>
      <c r="L217" s="56"/>
      <c r="M217" s="57"/>
      <c r="N217" s="338"/>
      <c r="O217" s="309"/>
      <c r="P217" s="267"/>
      <c r="Q217" s="68"/>
      <c r="R217" s="52"/>
      <c r="S217" s="52"/>
      <c r="T217" s="52"/>
    </row>
    <row r="218" spans="1:20" ht="12.75">
      <c r="A218" s="64"/>
      <c r="B218" s="255"/>
      <c r="C218" s="65"/>
      <c r="D218" s="70"/>
      <c r="E218" s="118"/>
      <c r="F218" s="67"/>
      <c r="G218" s="66"/>
      <c r="H218" s="147"/>
      <c r="I218" s="150"/>
      <c r="J218" s="66"/>
      <c r="K218" s="138"/>
      <c r="L218" s="56"/>
      <c r="M218" s="57"/>
      <c r="N218" s="338"/>
      <c r="O218" s="309"/>
      <c r="P218" s="267"/>
      <c r="Q218" s="68"/>
      <c r="R218" s="52"/>
      <c r="S218" s="52"/>
      <c r="T218" s="52"/>
    </row>
    <row r="219" spans="1:20" ht="12.75">
      <c r="A219" s="64"/>
      <c r="B219" s="255"/>
      <c r="C219" s="65"/>
      <c r="D219" s="70"/>
      <c r="E219" s="118"/>
      <c r="F219" s="67"/>
      <c r="G219" s="66"/>
      <c r="H219" s="147"/>
      <c r="I219" s="150"/>
      <c r="J219" s="66"/>
      <c r="K219" s="138"/>
      <c r="L219" s="56"/>
      <c r="M219" s="57"/>
      <c r="N219" s="338"/>
      <c r="O219" s="309"/>
      <c r="P219" s="267"/>
      <c r="Q219" s="68"/>
      <c r="R219" s="52"/>
      <c r="S219" s="52"/>
      <c r="T219" s="52"/>
    </row>
    <row r="220" spans="1:20" ht="12.75">
      <c r="A220" s="64"/>
      <c r="B220" s="255"/>
      <c r="C220" s="65"/>
      <c r="D220" s="70"/>
      <c r="E220" s="118"/>
      <c r="F220" s="67"/>
      <c r="G220" s="66"/>
      <c r="H220" s="147"/>
      <c r="I220" s="150"/>
      <c r="J220" s="66"/>
      <c r="K220" s="138"/>
      <c r="L220" s="56"/>
      <c r="M220" s="57"/>
      <c r="N220" s="338"/>
      <c r="O220" s="309"/>
      <c r="P220" s="267"/>
      <c r="Q220" s="68"/>
      <c r="R220" s="52"/>
      <c r="S220" s="52"/>
      <c r="T220" s="52"/>
    </row>
    <row r="221" spans="1:20" ht="12.75">
      <c r="A221" s="64"/>
      <c r="B221" s="255"/>
      <c r="C221" s="65"/>
      <c r="D221" s="70"/>
      <c r="E221" s="118"/>
      <c r="F221" s="67"/>
      <c r="G221" s="66"/>
      <c r="H221" s="147"/>
      <c r="I221" s="150"/>
      <c r="J221" s="66"/>
      <c r="K221" s="138"/>
      <c r="L221" s="56"/>
      <c r="M221" s="57"/>
      <c r="N221" s="338"/>
      <c r="O221" s="309"/>
      <c r="P221" s="267"/>
      <c r="Q221" s="68"/>
      <c r="R221" s="52"/>
      <c r="S221" s="52"/>
      <c r="T221" s="52"/>
    </row>
    <row r="222" spans="1:20" ht="12.75">
      <c r="A222" s="64"/>
      <c r="B222" s="255"/>
      <c r="C222" s="65"/>
      <c r="D222" s="70"/>
      <c r="E222" s="118"/>
      <c r="F222" s="67"/>
      <c r="G222" s="66"/>
      <c r="H222" s="147"/>
      <c r="I222" s="150"/>
      <c r="J222" s="66"/>
      <c r="K222" s="138"/>
      <c r="L222" s="56"/>
      <c r="M222" s="57"/>
      <c r="N222" s="338"/>
      <c r="O222" s="309"/>
      <c r="P222" s="267"/>
      <c r="Q222" s="68"/>
      <c r="R222" s="52"/>
      <c r="S222" s="52"/>
      <c r="T222" s="52"/>
    </row>
    <row r="223" spans="1:20" ht="12.75">
      <c r="A223" s="64"/>
      <c r="B223" s="255"/>
      <c r="C223" s="65"/>
      <c r="D223" s="70"/>
      <c r="E223" s="118"/>
      <c r="F223" s="67"/>
      <c r="G223" s="66"/>
      <c r="H223" s="147"/>
      <c r="I223" s="150"/>
      <c r="J223" s="66"/>
      <c r="K223" s="138"/>
      <c r="L223" s="56"/>
      <c r="M223" s="57"/>
      <c r="N223" s="338"/>
      <c r="O223" s="309"/>
      <c r="P223" s="267"/>
      <c r="Q223" s="68"/>
      <c r="R223" s="52"/>
      <c r="S223" s="52"/>
      <c r="T223" s="52"/>
    </row>
    <row r="224" spans="1:20" ht="12.75">
      <c r="A224" s="64"/>
      <c r="B224" s="255"/>
      <c r="C224" s="65"/>
      <c r="D224" s="70"/>
      <c r="E224" s="118"/>
      <c r="F224" s="67"/>
      <c r="G224" s="66"/>
      <c r="H224" s="147"/>
      <c r="I224" s="150"/>
      <c r="J224" s="66"/>
      <c r="K224" s="138"/>
      <c r="L224" s="56"/>
      <c r="M224" s="57"/>
      <c r="N224" s="338"/>
      <c r="O224" s="309"/>
      <c r="P224" s="267"/>
      <c r="Q224" s="68"/>
      <c r="R224" s="52"/>
      <c r="S224" s="52"/>
      <c r="T224" s="52"/>
    </row>
    <row r="225" spans="1:20" ht="12.75">
      <c r="A225" s="64"/>
      <c r="B225" s="255"/>
      <c r="C225" s="65"/>
      <c r="D225" s="70"/>
      <c r="E225" s="118"/>
      <c r="F225" s="67"/>
      <c r="G225" s="66"/>
      <c r="H225" s="147"/>
      <c r="I225" s="150"/>
      <c r="J225" s="66"/>
      <c r="K225" s="138"/>
      <c r="L225" s="56"/>
      <c r="M225" s="57"/>
      <c r="N225" s="338"/>
      <c r="O225" s="309"/>
      <c r="P225" s="267"/>
      <c r="Q225" s="68"/>
      <c r="R225" s="52"/>
      <c r="S225" s="52"/>
      <c r="T225" s="52"/>
    </row>
    <row r="226" spans="1:20" ht="12.75">
      <c r="A226" s="64"/>
      <c r="B226" s="255"/>
      <c r="C226" s="65"/>
      <c r="D226" s="70"/>
      <c r="E226" s="118"/>
      <c r="F226" s="67"/>
      <c r="G226" s="66"/>
      <c r="H226" s="147"/>
      <c r="I226" s="150"/>
      <c r="J226" s="66"/>
      <c r="K226" s="138"/>
      <c r="L226" s="56"/>
      <c r="M226" s="57"/>
      <c r="N226" s="338"/>
      <c r="O226" s="309"/>
      <c r="P226" s="267"/>
      <c r="Q226" s="68"/>
      <c r="R226" s="52"/>
      <c r="S226" s="52"/>
      <c r="T226" s="52"/>
    </row>
    <row r="227" spans="1:20" ht="12.75">
      <c r="A227" s="64"/>
      <c r="B227" s="255"/>
      <c r="C227" s="65"/>
      <c r="D227" s="70"/>
      <c r="E227" s="118"/>
      <c r="F227" s="67"/>
      <c r="G227" s="66"/>
      <c r="H227" s="147"/>
      <c r="I227" s="150"/>
      <c r="J227" s="66"/>
      <c r="K227" s="138"/>
      <c r="L227" s="56"/>
      <c r="M227" s="57"/>
      <c r="N227" s="338"/>
      <c r="O227" s="309"/>
      <c r="P227" s="267"/>
      <c r="Q227" s="68"/>
      <c r="R227" s="52"/>
      <c r="S227" s="52"/>
      <c r="T227" s="52"/>
    </row>
    <row r="228" spans="1:20" ht="12.75">
      <c r="A228" s="64"/>
      <c r="B228" s="255"/>
      <c r="C228" s="65"/>
      <c r="D228" s="70"/>
      <c r="E228" s="118"/>
      <c r="F228" s="67"/>
      <c r="G228" s="66"/>
      <c r="H228" s="147"/>
      <c r="I228" s="150"/>
      <c r="J228" s="66"/>
      <c r="K228" s="138"/>
      <c r="L228" s="56"/>
      <c r="M228" s="57"/>
      <c r="N228" s="338"/>
      <c r="O228" s="309"/>
      <c r="P228" s="267"/>
      <c r="Q228" s="68"/>
      <c r="R228" s="52"/>
      <c r="S228" s="52"/>
      <c r="T228" s="52"/>
    </row>
    <row r="229" spans="1:20" ht="12.75">
      <c r="A229" s="64"/>
      <c r="B229" s="255"/>
      <c r="C229" s="65"/>
      <c r="D229" s="70"/>
      <c r="E229" s="118"/>
      <c r="F229" s="67"/>
      <c r="G229" s="66"/>
      <c r="H229" s="147"/>
      <c r="I229" s="150"/>
      <c r="J229" s="66"/>
      <c r="K229" s="138"/>
      <c r="L229" s="56"/>
      <c r="M229" s="57"/>
      <c r="N229" s="338"/>
      <c r="O229" s="309"/>
      <c r="P229" s="267"/>
      <c r="Q229" s="68"/>
      <c r="R229" s="52"/>
      <c r="S229" s="52"/>
      <c r="T229" s="52"/>
    </row>
    <row r="230" spans="1:20" ht="12.75">
      <c r="A230" s="64"/>
      <c r="B230" s="255"/>
      <c r="C230" s="65"/>
      <c r="D230" s="70"/>
      <c r="E230" s="118"/>
      <c r="F230" s="67"/>
      <c r="G230" s="66"/>
      <c r="H230" s="147"/>
      <c r="I230" s="150"/>
      <c r="J230" s="66"/>
      <c r="K230" s="138"/>
      <c r="L230" s="56"/>
      <c r="M230" s="57"/>
      <c r="N230" s="338"/>
      <c r="O230" s="309"/>
      <c r="P230" s="267"/>
      <c r="Q230" s="68"/>
      <c r="R230" s="52"/>
      <c r="S230" s="52"/>
      <c r="T230" s="52"/>
    </row>
    <row r="231" spans="1:20" ht="12.75">
      <c r="A231" s="64"/>
      <c r="B231" s="255"/>
      <c r="C231" s="65"/>
      <c r="D231" s="70"/>
      <c r="E231" s="118"/>
      <c r="F231" s="67"/>
      <c r="G231" s="66"/>
      <c r="H231" s="147"/>
      <c r="I231" s="150"/>
      <c r="J231" s="66"/>
      <c r="K231" s="138"/>
      <c r="L231" s="56"/>
      <c r="M231" s="57"/>
      <c r="N231" s="338"/>
      <c r="O231" s="309"/>
      <c r="P231" s="267"/>
      <c r="Q231" s="68"/>
      <c r="R231" s="52"/>
      <c r="S231" s="52"/>
      <c r="T231" s="52"/>
    </row>
    <row r="232" spans="1:20" ht="12.75">
      <c r="A232" s="64"/>
      <c r="B232" s="255"/>
      <c r="C232" s="65"/>
      <c r="D232" s="70"/>
      <c r="E232" s="118"/>
      <c r="F232" s="67"/>
      <c r="G232" s="66"/>
      <c r="H232" s="147"/>
      <c r="I232" s="150"/>
      <c r="J232" s="66"/>
      <c r="K232" s="138"/>
      <c r="L232" s="56"/>
      <c r="M232" s="57"/>
      <c r="N232" s="338"/>
      <c r="O232" s="309"/>
      <c r="P232" s="267"/>
      <c r="Q232" s="68"/>
      <c r="R232" s="52"/>
      <c r="S232" s="52"/>
      <c r="T232" s="52"/>
    </row>
    <row r="233" spans="1:20" ht="12.75">
      <c r="A233" s="64"/>
      <c r="B233" s="255"/>
      <c r="C233" s="65"/>
      <c r="D233" s="70"/>
      <c r="E233" s="118"/>
      <c r="F233" s="67"/>
      <c r="G233" s="66"/>
      <c r="H233" s="147"/>
      <c r="I233" s="150"/>
      <c r="J233" s="66"/>
      <c r="K233" s="138"/>
      <c r="L233" s="56"/>
      <c r="M233" s="57"/>
      <c r="N233" s="338"/>
      <c r="O233" s="309"/>
      <c r="P233" s="267"/>
      <c r="Q233" s="68"/>
      <c r="R233" s="52"/>
      <c r="S233" s="52"/>
      <c r="T233" s="52"/>
    </row>
    <row r="234" spans="1:20" ht="12.75">
      <c r="A234" s="64"/>
      <c r="B234" s="255"/>
      <c r="C234" s="65"/>
      <c r="D234" s="70"/>
      <c r="E234" s="118"/>
      <c r="F234" s="67"/>
      <c r="G234" s="66"/>
      <c r="H234" s="147"/>
      <c r="I234" s="150"/>
      <c r="J234" s="66"/>
      <c r="K234" s="138"/>
      <c r="L234" s="56"/>
      <c r="M234" s="57"/>
      <c r="N234" s="338"/>
      <c r="O234" s="309"/>
      <c r="P234" s="267"/>
      <c r="Q234" s="68"/>
      <c r="R234" s="52"/>
      <c r="S234" s="52"/>
      <c r="T234" s="52"/>
    </row>
    <row r="235" spans="1:20" ht="12.75">
      <c r="A235" s="64"/>
      <c r="B235" s="255"/>
      <c r="C235" s="65"/>
      <c r="D235" s="70"/>
      <c r="E235" s="118"/>
      <c r="F235" s="67"/>
      <c r="G235" s="66"/>
      <c r="H235" s="147"/>
      <c r="I235" s="150"/>
      <c r="J235" s="66"/>
      <c r="K235" s="138"/>
      <c r="L235" s="56"/>
      <c r="M235" s="57"/>
      <c r="N235" s="338"/>
      <c r="O235" s="309"/>
      <c r="P235" s="267"/>
      <c r="Q235" s="68"/>
      <c r="R235" s="52"/>
      <c r="S235" s="52"/>
      <c r="T235" s="52"/>
    </row>
    <row r="236" spans="1:20" ht="12.75">
      <c r="A236" s="64"/>
      <c r="B236" s="255"/>
      <c r="C236" s="65"/>
      <c r="D236" s="70"/>
      <c r="E236" s="118"/>
      <c r="F236" s="67"/>
      <c r="G236" s="66"/>
      <c r="H236" s="147"/>
      <c r="I236" s="150"/>
      <c r="J236" s="66"/>
      <c r="K236" s="138"/>
      <c r="L236" s="56"/>
      <c r="M236" s="57"/>
      <c r="N236" s="338"/>
      <c r="O236" s="309"/>
      <c r="P236" s="267"/>
      <c r="Q236" s="68"/>
      <c r="R236" s="52"/>
      <c r="S236" s="52"/>
      <c r="T236" s="52"/>
    </row>
    <row r="237" spans="1:20" ht="12.75">
      <c r="A237" s="64"/>
      <c r="B237" s="255"/>
      <c r="C237" s="65"/>
      <c r="D237" s="70"/>
      <c r="E237" s="118"/>
      <c r="F237" s="67"/>
      <c r="G237" s="66"/>
      <c r="H237" s="147"/>
      <c r="I237" s="150"/>
      <c r="J237" s="66"/>
      <c r="K237" s="138"/>
      <c r="L237" s="56"/>
      <c r="M237" s="57"/>
      <c r="N237" s="338"/>
      <c r="O237" s="309"/>
      <c r="P237" s="267"/>
      <c r="Q237" s="68"/>
      <c r="R237" s="52"/>
      <c r="S237" s="52"/>
      <c r="T237" s="52"/>
    </row>
    <row r="238" spans="1:20" ht="12.75">
      <c r="A238" s="64"/>
      <c r="B238" s="255"/>
      <c r="C238" s="65"/>
      <c r="D238" s="70"/>
      <c r="E238" s="118"/>
      <c r="F238" s="67"/>
      <c r="G238" s="66"/>
      <c r="H238" s="147"/>
      <c r="I238" s="150"/>
      <c r="J238" s="66"/>
      <c r="K238" s="138"/>
      <c r="L238" s="56"/>
      <c r="M238" s="57"/>
      <c r="N238" s="338"/>
      <c r="O238" s="309"/>
      <c r="P238" s="267"/>
      <c r="Q238" s="68"/>
      <c r="R238" s="52"/>
      <c r="S238" s="52"/>
      <c r="T238" s="52"/>
    </row>
    <row r="239" spans="1:20" ht="12.75">
      <c r="A239" s="64"/>
      <c r="B239" s="255"/>
      <c r="C239" s="65"/>
      <c r="D239" s="70"/>
      <c r="E239" s="118"/>
      <c r="F239" s="67"/>
      <c r="G239" s="66"/>
      <c r="H239" s="147"/>
      <c r="I239" s="150"/>
      <c r="J239" s="66"/>
      <c r="K239" s="138"/>
      <c r="L239" s="56"/>
      <c r="M239" s="57"/>
      <c r="N239" s="338"/>
      <c r="O239" s="309"/>
      <c r="P239" s="267"/>
      <c r="Q239" s="68"/>
      <c r="R239" s="52"/>
      <c r="S239" s="52"/>
      <c r="T239" s="52"/>
    </row>
    <row r="240" spans="1:20" ht="12.75">
      <c r="A240" s="64"/>
      <c r="B240" s="255"/>
      <c r="C240" s="65"/>
      <c r="D240" s="70"/>
      <c r="E240" s="118"/>
      <c r="F240" s="67"/>
      <c r="G240" s="66"/>
      <c r="H240" s="147"/>
      <c r="I240" s="150"/>
      <c r="J240" s="66"/>
      <c r="K240" s="138"/>
      <c r="L240" s="56"/>
      <c r="M240" s="57"/>
      <c r="N240" s="338"/>
      <c r="O240" s="309"/>
      <c r="P240" s="267"/>
      <c r="Q240" s="68"/>
      <c r="R240" s="52"/>
      <c r="S240" s="52"/>
      <c r="T240" s="52"/>
    </row>
    <row r="241" spans="1:20" ht="12.75">
      <c r="A241" s="64"/>
      <c r="B241" s="255"/>
      <c r="C241" s="65"/>
      <c r="D241" s="70"/>
      <c r="E241" s="118"/>
      <c r="F241" s="67"/>
      <c r="G241" s="66"/>
      <c r="H241" s="147"/>
      <c r="I241" s="150"/>
      <c r="J241" s="66"/>
      <c r="K241" s="138"/>
      <c r="L241" s="56"/>
      <c r="M241" s="57"/>
      <c r="N241" s="338"/>
      <c r="O241" s="309"/>
      <c r="P241" s="267"/>
      <c r="Q241" s="68"/>
      <c r="R241" s="52"/>
      <c r="S241" s="52"/>
      <c r="T241" s="52"/>
    </row>
    <row r="242" spans="1:20" ht="12.75">
      <c r="A242" s="64"/>
      <c r="B242" s="255"/>
      <c r="C242" s="65"/>
      <c r="D242" s="70"/>
      <c r="E242" s="118"/>
      <c r="F242" s="67"/>
      <c r="G242" s="66"/>
      <c r="H242" s="147"/>
      <c r="I242" s="150"/>
      <c r="J242" s="66"/>
      <c r="K242" s="138"/>
      <c r="L242" s="56"/>
      <c r="M242" s="57"/>
      <c r="N242" s="338"/>
      <c r="O242" s="309"/>
      <c r="P242" s="267"/>
      <c r="Q242" s="68"/>
      <c r="R242" s="52"/>
      <c r="S242" s="52"/>
      <c r="T242" s="52"/>
    </row>
    <row r="243" spans="1:20" ht="12.75">
      <c r="A243" s="64"/>
      <c r="B243" s="255"/>
      <c r="C243" s="65"/>
      <c r="D243" s="70"/>
      <c r="E243" s="118"/>
      <c r="F243" s="67"/>
      <c r="G243" s="66"/>
      <c r="H243" s="147"/>
      <c r="I243" s="150"/>
      <c r="J243" s="66"/>
      <c r="K243" s="138"/>
      <c r="L243" s="56"/>
      <c r="M243" s="57"/>
      <c r="N243" s="338"/>
      <c r="O243" s="309"/>
      <c r="P243" s="267"/>
      <c r="Q243" s="68"/>
      <c r="R243" s="52"/>
      <c r="S243" s="52"/>
      <c r="T243" s="52"/>
    </row>
    <row r="244" spans="1:20" ht="12.75">
      <c r="A244" s="64"/>
      <c r="B244" s="255"/>
      <c r="C244" s="65"/>
      <c r="D244" s="70"/>
      <c r="E244" s="118"/>
      <c r="F244" s="67"/>
      <c r="G244" s="66"/>
      <c r="H244" s="147"/>
      <c r="I244" s="150"/>
      <c r="J244" s="66"/>
      <c r="K244" s="138"/>
      <c r="L244" s="56"/>
      <c r="M244" s="57"/>
      <c r="N244" s="338"/>
      <c r="O244" s="309"/>
      <c r="P244" s="267"/>
      <c r="Q244" s="68"/>
      <c r="R244" s="52"/>
      <c r="S244" s="52"/>
      <c r="T244" s="52"/>
    </row>
    <row r="245" spans="1:20" ht="12.75">
      <c r="A245" s="64"/>
      <c r="B245" s="255"/>
      <c r="C245" s="65"/>
      <c r="D245" s="70"/>
      <c r="E245" s="118"/>
      <c r="F245" s="67"/>
      <c r="G245" s="66"/>
      <c r="H245" s="147"/>
      <c r="I245" s="150"/>
      <c r="J245" s="66"/>
      <c r="K245" s="138"/>
      <c r="L245" s="56"/>
      <c r="M245" s="57"/>
      <c r="N245" s="338"/>
      <c r="O245" s="309"/>
      <c r="P245" s="267"/>
      <c r="Q245" s="68"/>
      <c r="R245" s="52"/>
      <c r="S245" s="52"/>
      <c r="T245" s="52"/>
    </row>
    <row r="246" spans="1:20" ht="12.75">
      <c r="A246" s="64"/>
      <c r="B246" s="255"/>
      <c r="C246" s="65"/>
      <c r="D246" s="70"/>
      <c r="E246" s="118"/>
      <c r="F246" s="67"/>
      <c r="G246" s="66"/>
      <c r="H246" s="147"/>
      <c r="I246" s="150"/>
      <c r="J246" s="66"/>
      <c r="K246" s="138"/>
      <c r="L246" s="56"/>
      <c r="M246" s="57"/>
      <c r="N246" s="338"/>
      <c r="O246" s="309"/>
      <c r="P246" s="267"/>
      <c r="Q246" s="68"/>
      <c r="R246" s="52"/>
      <c r="S246" s="52"/>
      <c r="T246" s="52"/>
    </row>
    <row r="247" spans="1:20" ht="12.75">
      <c r="A247" s="64"/>
      <c r="B247" s="255"/>
      <c r="C247" s="65"/>
      <c r="D247" s="70"/>
      <c r="E247" s="118"/>
      <c r="F247" s="67"/>
      <c r="G247" s="66"/>
      <c r="H247" s="147"/>
      <c r="I247" s="150"/>
      <c r="J247" s="66"/>
      <c r="K247" s="138"/>
      <c r="L247" s="56"/>
      <c r="M247" s="57"/>
      <c r="N247" s="338"/>
      <c r="O247" s="309"/>
      <c r="P247" s="267"/>
      <c r="Q247" s="68"/>
      <c r="R247" s="52"/>
      <c r="S247" s="52"/>
      <c r="T247" s="52"/>
    </row>
    <row r="248" spans="1:20" ht="12.75">
      <c r="A248" s="64"/>
      <c r="B248" s="255"/>
      <c r="C248" s="65"/>
      <c r="D248" s="70"/>
      <c r="E248" s="118"/>
      <c r="F248" s="67"/>
      <c r="G248" s="66"/>
      <c r="H248" s="147"/>
      <c r="I248" s="150"/>
      <c r="J248" s="66"/>
      <c r="K248" s="138"/>
      <c r="L248" s="56"/>
      <c r="M248" s="57"/>
      <c r="N248" s="338"/>
      <c r="O248" s="309"/>
      <c r="P248" s="267"/>
      <c r="Q248" s="68"/>
      <c r="R248" s="52"/>
      <c r="S248" s="52"/>
      <c r="T248" s="52"/>
    </row>
    <row r="249" spans="1:20" ht="12.75">
      <c r="A249" s="64"/>
      <c r="B249" s="255"/>
      <c r="C249" s="65"/>
      <c r="D249" s="70"/>
      <c r="E249" s="118"/>
      <c r="F249" s="67"/>
      <c r="G249" s="66"/>
      <c r="H249" s="147"/>
      <c r="I249" s="150"/>
      <c r="J249" s="66"/>
      <c r="K249" s="138"/>
      <c r="L249" s="56"/>
      <c r="M249" s="57"/>
      <c r="N249" s="338"/>
      <c r="O249" s="309"/>
      <c r="P249" s="267"/>
      <c r="Q249" s="68"/>
      <c r="R249" s="52"/>
      <c r="S249" s="52"/>
      <c r="T249" s="52"/>
    </row>
    <row r="250" spans="1:20" ht="12.75">
      <c r="A250" s="64"/>
      <c r="B250" s="255"/>
      <c r="C250" s="65"/>
      <c r="D250" s="70"/>
      <c r="E250" s="118"/>
      <c r="F250" s="67"/>
      <c r="G250" s="66"/>
      <c r="H250" s="147"/>
      <c r="I250" s="150"/>
      <c r="J250" s="66"/>
      <c r="K250" s="138"/>
      <c r="L250" s="56"/>
      <c r="M250" s="57"/>
      <c r="N250" s="338"/>
      <c r="O250" s="309"/>
      <c r="P250" s="267"/>
      <c r="Q250" s="68"/>
      <c r="R250" s="52"/>
      <c r="S250" s="52"/>
      <c r="T250" s="52"/>
    </row>
    <row r="251" spans="1:20" ht="12.75">
      <c r="A251" s="64"/>
      <c r="B251" s="255"/>
      <c r="C251" s="65"/>
      <c r="D251" s="70"/>
      <c r="E251" s="118"/>
      <c r="F251" s="67"/>
      <c r="G251" s="66"/>
      <c r="H251" s="147"/>
      <c r="I251" s="150"/>
      <c r="J251" s="66"/>
      <c r="K251" s="138"/>
      <c r="L251" s="56"/>
      <c r="M251" s="57"/>
      <c r="N251" s="338"/>
      <c r="O251" s="309"/>
      <c r="P251" s="267"/>
      <c r="Q251" s="68"/>
      <c r="R251" s="52"/>
      <c r="S251" s="52"/>
      <c r="T251" s="52"/>
    </row>
    <row r="252" spans="1:20" ht="12.75">
      <c r="A252" s="64"/>
      <c r="B252" s="255"/>
      <c r="C252" s="65"/>
      <c r="D252" s="70"/>
      <c r="E252" s="118"/>
      <c r="F252" s="67"/>
      <c r="G252" s="66"/>
      <c r="H252" s="147"/>
      <c r="I252" s="150"/>
      <c r="J252" s="66"/>
      <c r="K252" s="138"/>
      <c r="L252" s="56"/>
      <c r="M252" s="57"/>
      <c r="N252" s="338"/>
      <c r="O252" s="309"/>
      <c r="P252" s="267"/>
      <c r="Q252" s="68"/>
      <c r="R252" s="52"/>
      <c r="S252" s="52"/>
      <c r="T252" s="52"/>
    </row>
    <row r="253" spans="1:20" ht="12.75">
      <c r="A253" s="64"/>
      <c r="B253" s="255"/>
      <c r="C253" s="65"/>
      <c r="D253" s="70"/>
      <c r="E253" s="118"/>
      <c r="F253" s="67"/>
      <c r="G253" s="66"/>
      <c r="H253" s="147"/>
      <c r="I253" s="150"/>
      <c r="J253" s="66"/>
      <c r="K253" s="138"/>
      <c r="L253" s="56"/>
      <c r="M253" s="57"/>
      <c r="N253" s="338"/>
      <c r="O253" s="309"/>
      <c r="P253" s="267"/>
      <c r="Q253" s="68"/>
      <c r="R253" s="52"/>
      <c r="S253" s="52"/>
      <c r="T253" s="52"/>
    </row>
    <row r="254" spans="1:20" ht="12.75">
      <c r="A254" s="64"/>
      <c r="B254" s="255"/>
      <c r="C254" s="65"/>
      <c r="D254" s="70"/>
      <c r="E254" s="118"/>
      <c r="F254" s="67"/>
      <c r="G254" s="66"/>
      <c r="H254" s="147"/>
      <c r="I254" s="150"/>
      <c r="J254" s="66"/>
      <c r="K254" s="138"/>
      <c r="L254" s="56"/>
      <c r="M254" s="57"/>
      <c r="N254" s="338"/>
      <c r="O254" s="309"/>
      <c r="P254" s="267"/>
      <c r="Q254" s="68"/>
      <c r="R254" s="52"/>
      <c r="S254" s="52"/>
      <c r="T254" s="52"/>
    </row>
    <row r="255" spans="1:20" ht="12.75">
      <c r="A255" s="64"/>
      <c r="B255" s="255"/>
      <c r="C255" s="65"/>
      <c r="D255" s="70"/>
      <c r="E255" s="118"/>
      <c r="F255" s="67"/>
      <c r="G255" s="66"/>
      <c r="H255" s="147"/>
      <c r="I255" s="150"/>
      <c r="J255" s="66"/>
      <c r="K255" s="138"/>
      <c r="L255" s="56"/>
      <c r="M255" s="57"/>
      <c r="N255" s="338"/>
      <c r="O255" s="309"/>
      <c r="P255" s="267"/>
      <c r="Q255" s="68"/>
      <c r="R255" s="52"/>
      <c r="S255" s="52"/>
      <c r="T255" s="52"/>
    </row>
    <row r="256" spans="1:20" ht="12.75">
      <c r="A256" s="64"/>
      <c r="B256" s="255"/>
      <c r="C256" s="65"/>
      <c r="D256" s="70"/>
      <c r="E256" s="118"/>
      <c r="F256" s="67"/>
      <c r="G256" s="66"/>
      <c r="H256" s="147"/>
      <c r="I256" s="150"/>
      <c r="J256" s="66"/>
      <c r="K256" s="138"/>
      <c r="L256" s="56"/>
      <c r="M256" s="57"/>
      <c r="N256" s="338"/>
      <c r="O256" s="309"/>
      <c r="P256" s="267"/>
      <c r="Q256" s="68"/>
      <c r="R256" s="52"/>
      <c r="S256" s="52"/>
      <c r="T256" s="52"/>
    </row>
    <row r="257" spans="1:20" ht="12.75">
      <c r="A257" s="64"/>
      <c r="B257" s="255"/>
      <c r="C257" s="65"/>
      <c r="D257" s="70"/>
      <c r="E257" s="118"/>
      <c r="F257" s="67"/>
      <c r="G257" s="66"/>
      <c r="H257" s="147"/>
      <c r="I257" s="150"/>
      <c r="J257" s="66"/>
      <c r="K257" s="138"/>
      <c r="L257" s="56"/>
      <c r="M257" s="57"/>
      <c r="N257" s="338"/>
      <c r="O257" s="309"/>
      <c r="P257" s="267"/>
      <c r="Q257" s="68"/>
      <c r="R257" s="52"/>
      <c r="S257" s="52"/>
      <c r="T257" s="52"/>
    </row>
    <row r="258" spans="1:20" ht="12.75">
      <c r="A258" s="64"/>
      <c r="B258" s="255"/>
      <c r="C258" s="65"/>
      <c r="D258" s="70"/>
      <c r="E258" s="118"/>
      <c r="F258" s="67"/>
      <c r="G258" s="66"/>
      <c r="H258" s="147"/>
      <c r="I258" s="150"/>
      <c r="J258" s="66"/>
      <c r="K258" s="138"/>
      <c r="L258" s="56"/>
      <c r="M258" s="57"/>
      <c r="N258" s="338"/>
      <c r="O258" s="309"/>
      <c r="P258" s="267"/>
      <c r="Q258" s="68"/>
      <c r="R258" s="52"/>
      <c r="S258" s="52"/>
      <c r="T258" s="52"/>
    </row>
    <row r="259" spans="1:20" ht="12.75">
      <c r="A259" s="64"/>
      <c r="B259" s="255"/>
      <c r="C259" s="65"/>
      <c r="D259" s="70"/>
      <c r="E259" s="118"/>
      <c r="F259" s="67"/>
      <c r="G259" s="66"/>
      <c r="H259" s="147"/>
      <c r="I259" s="150"/>
      <c r="J259" s="66"/>
      <c r="K259" s="138"/>
      <c r="L259" s="56"/>
      <c r="M259" s="57"/>
      <c r="N259" s="338"/>
      <c r="O259" s="309"/>
      <c r="P259" s="267"/>
      <c r="Q259" s="68"/>
      <c r="R259" s="52"/>
      <c r="S259" s="52"/>
      <c r="T259" s="52"/>
    </row>
    <row r="260" spans="1:20" ht="12.75">
      <c r="A260" s="64"/>
      <c r="B260" s="255"/>
      <c r="C260" s="65"/>
      <c r="D260" s="70"/>
      <c r="E260" s="118"/>
      <c r="F260" s="67"/>
      <c r="G260" s="66"/>
      <c r="H260" s="147"/>
      <c r="I260" s="150"/>
      <c r="J260" s="66"/>
      <c r="K260" s="138"/>
      <c r="L260" s="56"/>
      <c r="M260" s="57"/>
      <c r="N260" s="338"/>
      <c r="O260" s="309"/>
      <c r="P260" s="267"/>
      <c r="Q260" s="68"/>
      <c r="R260" s="52"/>
      <c r="S260" s="52"/>
      <c r="T260" s="52"/>
    </row>
    <row r="261" spans="1:20" ht="12.75">
      <c r="A261" s="64"/>
      <c r="B261" s="255"/>
      <c r="C261" s="65"/>
      <c r="D261" s="70"/>
      <c r="E261" s="118"/>
      <c r="F261" s="67"/>
      <c r="G261" s="66"/>
      <c r="H261" s="147"/>
      <c r="I261" s="150"/>
      <c r="J261" s="66"/>
      <c r="K261" s="138"/>
      <c r="L261" s="56"/>
      <c r="M261" s="57"/>
      <c r="N261" s="338"/>
      <c r="O261" s="309"/>
      <c r="P261" s="267"/>
      <c r="Q261" s="68"/>
      <c r="R261" s="52"/>
      <c r="S261" s="52"/>
      <c r="T261" s="52"/>
    </row>
    <row r="262" spans="1:20" ht="12.75">
      <c r="A262" s="64"/>
      <c r="B262" s="255"/>
      <c r="C262" s="65"/>
      <c r="D262" s="70"/>
      <c r="E262" s="118"/>
      <c r="F262" s="67"/>
      <c r="G262" s="66"/>
      <c r="H262" s="147"/>
      <c r="I262" s="150"/>
      <c r="J262" s="66"/>
      <c r="K262" s="138"/>
      <c r="L262" s="56"/>
      <c r="M262" s="57"/>
      <c r="N262" s="338"/>
      <c r="O262" s="309"/>
      <c r="P262" s="267"/>
      <c r="Q262" s="68"/>
      <c r="R262" s="52"/>
      <c r="S262" s="52"/>
      <c r="T262" s="52"/>
    </row>
    <row r="263" spans="1:20" ht="12.75">
      <c r="A263" s="64"/>
      <c r="B263" s="255"/>
      <c r="C263" s="65"/>
      <c r="D263" s="70"/>
      <c r="E263" s="118"/>
      <c r="F263" s="67"/>
      <c r="G263" s="66"/>
      <c r="H263" s="147"/>
      <c r="I263" s="150"/>
      <c r="J263" s="66"/>
      <c r="K263" s="138"/>
      <c r="L263" s="56"/>
      <c r="M263" s="57"/>
      <c r="N263" s="338"/>
      <c r="O263" s="309"/>
      <c r="P263" s="267"/>
      <c r="Q263" s="68"/>
      <c r="R263" s="52"/>
      <c r="S263" s="52"/>
      <c r="T263" s="52"/>
    </row>
    <row r="264" spans="1:20" ht="12.75">
      <c r="A264" s="64"/>
      <c r="B264" s="255"/>
      <c r="C264" s="65"/>
      <c r="D264" s="70"/>
      <c r="E264" s="118"/>
      <c r="F264" s="67"/>
      <c r="G264" s="66"/>
      <c r="H264" s="147"/>
      <c r="I264" s="150"/>
      <c r="J264" s="66"/>
      <c r="K264" s="138"/>
      <c r="L264" s="56"/>
      <c r="M264" s="57"/>
      <c r="N264" s="338"/>
      <c r="O264" s="309"/>
      <c r="P264" s="267"/>
      <c r="Q264" s="68"/>
      <c r="R264" s="52"/>
      <c r="S264" s="52"/>
      <c r="T264" s="52"/>
    </row>
    <row r="265" spans="1:20" ht="12.75">
      <c r="A265" s="64"/>
      <c r="B265" s="255"/>
      <c r="C265" s="65"/>
      <c r="D265" s="70"/>
      <c r="E265" s="118"/>
      <c r="F265" s="67"/>
      <c r="G265" s="66"/>
      <c r="H265" s="147"/>
      <c r="I265" s="150"/>
      <c r="J265" s="66"/>
      <c r="K265" s="138"/>
      <c r="L265" s="56"/>
      <c r="M265" s="57"/>
      <c r="N265" s="338"/>
      <c r="O265" s="309"/>
      <c r="P265" s="267"/>
      <c r="Q265" s="68"/>
      <c r="R265" s="52"/>
      <c r="S265" s="52"/>
      <c r="T265" s="52"/>
    </row>
    <row r="266" spans="1:20" ht="12.75">
      <c r="A266" s="64"/>
      <c r="B266" s="255"/>
      <c r="C266" s="65"/>
      <c r="D266" s="70"/>
      <c r="E266" s="118"/>
      <c r="F266" s="67"/>
      <c r="G266" s="66"/>
      <c r="H266" s="147"/>
      <c r="I266" s="150"/>
      <c r="J266" s="66"/>
      <c r="K266" s="138"/>
      <c r="L266" s="56"/>
      <c r="M266" s="57"/>
      <c r="N266" s="338"/>
      <c r="O266" s="309"/>
      <c r="P266" s="267"/>
      <c r="Q266" s="68"/>
      <c r="R266" s="52"/>
      <c r="S266" s="52"/>
      <c r="T266" s="52"/>
    </row>
    <row r="267" spans="1:20" ht="12.75">
      <c r="A267" s="64"/>
      <c r="B267" s="255"/>
      <c r="C267" s="65"/>
      <c r="D267" s="70"/>
      <c r="E267" s="118"/>
      <c r="F267" s="67"/>
      <c r="G267" s="66"/>
      <c r="H267" s="147"/>
      <c r="I267" s="150"/>
      <c r="J267" s="66"/>
      <c r="K267" s="138"/>
      <c r="L267" s="56"/>
      <c r="M267" s="57"/>
      <c r="N267" s="338"/>
      <c r="O267" s="309"/>
      <c r="P267" s="267"/>
      <c r="Q267" s="68"/>
      <c r="R267" s="52"/>
      <c r="S267" s="52"/>
      <c r="T267" s="52"/>
    </row>
    <row r="268" spans="1:20" ht="12.75">
      <c r="A268" s="64"/>
      <c r="B268" s="255"/>
      <c r="C268" s="65"/>
      <c r="D268" s="70"/>
      <c r="E268" s="118"/>
      <c r="F268" s="67"/>
      <c r="G268" s="66"/>
      <c r="H268" s="147"/>
      <c r="I268" s="150"/>
      <c r="J268" s="66"/>
      <c r="K268" s="138"/>
      <c r="L268" s="56"/>
      <c r="M268" s="57"/>
      <c r="N268" s="338"/>
      <c r="O268" s="309"/>
      <c r="P268" s="267"/>
      <c r="Q268" s="68"/>
      <c r="R268" s="52"/>
      <c r="S268" s="52"/>
      <c r="T268" s="52"/>
    </row>
    <row r="269" spans="1:20" ht="12.75">
      <c r="A269" s="64"/>
      <c r="B269" s="255"/>
      <c r="C269" s="65"/>
      <c r="D269" s="70"/>
      <c r="E269" s="118"/>
      <c r="F269" s="67"/>
      <c r="G269" s="66"/>
      <c r="H269" s="147"/>
      <c r="I269" s="150"/>
      <c r="J269" s="66"/>
      <c r="K269" s="138"/>
      <c r="L269" s="56"/>
      <c r="M269" s="57"/>
      <c r="N269" s="338"/>
      <c r="O269" s="309"/>
      <c r="P269" s="267"/>
      <c r="Q269" s="68"/>
      <c r="R269" s="52"/>
      <c r="S269" s="52"/>
      <c r="T269" s="52"/>
    </row>
    <row r="270" spans="1:20" ht="12.75">
      <c r="A270" s="64"/>
      <c r="B270" s="255"/>
      <c r="C270" s="65"/>
      <c r="D270" s="70"/>
      <c r="E270" s="118"/>
      <c r="F270" s="67"/>
      <c r="G270" s="66"/>
      <c r="H270" s="147"/>
      <c r="I270" s="150"/>
      <c r="J270" s="66"/>
      <c r="K270" s="138"/>
      <c r="L270" s="56"/>
      <c r="M270" s="57"/>
      <c r="N270" s="338"/>
      <c r="O270" s="309"/>
      <c r="P270" s="267"/>
      <c r="Q270" s="68"/>
      <c r="R270" s="52"/>
      <c r="S270" s="52"/>
      <c r="T270" s="52"/>
    </row>
    <row r="271" spans="1:20" ht="12.75">
      <c r="A271" s="64"/>
      <c r="B271" s="255"/>
      <c r="C271" s="65"/>
      <c r="D271" s="70"/>
      <c r="E271" s="118"/>
      <c r="F271" s="67"/>
      <c r="G271" s="66"/>
      <c r="H271" s="147"/>
      <c r="I271" s="150"/>
      <c r="J271" s="66"/>
      <c r="K271" s="138"/>
      <c r="L271" s="56"/>
      <c r="M271" s="57"/>
      <c r="N271" s="338"/>
      <c r="O271" s="309"/>
      <c r="P271" s="267"/>
      <c r="Q271" s="68"/>
      <c r="R271" s="52"/>
      <c r="S271" s="52"/>
      <c r="T271" s="52"/>
    </row>
    <row r="272" spans="1:20" ht="12.75">
      <c r="A272" s="64"/>
      <c r="B272" s="255"/>
      <c r="C272" s="65"/>
      <c r="D272" s="70"/>
      <c r="E272" s="118"/>
      <c r="F272" s="67"/>
      <c r="G272" s="66"/>
      <c r="H272" s="147"/>
      <c r="I272" s="150"/>
      <c r="J272" s="66"/>
      <c r="K272" s="138"/>
      <c r="L272" s="56"/>
      <c r="M272" s="57"/>
      <c r="N272" s="338"/>
      <c r="O272" s="309"/>
      <c r="P272" s="267"/>
      <c r="Q272" s="68"/>
      <c r="R272" s="52"/>
      <c r="S272" s="52"/>
      <c r="T272" s="52"/>
    </row>
    <row r="273" spans="1:20" ht="12.75">
      <c r="A273" s="64"/>
      <c r="B273" s="255"/>
      <c r="C273" s="65"/>
      <c r="D273" s="70"/>
      <c r="E273" s="118"/>
      <c r="F273" s="67"/>
      <c r="G273" s="66"/>
      <c r="H273" s="147"/>
      <c r="I273" s="150"/>
      <c r="J273" s="66"/>
      <c r="K273" s="138"/>
      <c r="L273" s="56"/>
      <c r="M273" s="57"/>
      <c r="N273" s="338"/>
      <c r="O273" s="309"/>
      <c r="P273" s="267"/>
      <c r="Q273" s="68"/>
      <c r="R273" s="52"/>
      <c r="S273" s="52"/>
      <c r="T273" s="52"/>
    </row>
    <row r="274" spans="1:20" ht="12.75">
      <c r="A274" s="64"/>
      <c r="B274" s="255"/>
      <c r="C274" s="65"/>
      <c r="D274" s="70"/>
      <c r="E274" s="118"/>
      <c r="F274" s="67"/>
      <c r="G274" s="66"/>
      <c r="H274" s="147"/>
      <c r="I274" s="150"/>
      <c r="J274" s="66"/>
      <c r="K274" s="138"/>
      <c r="L274" s="56"/>
      <c r="M274" s="57"/>
      <c r="N274" s="338"/>
      <c r="O274" s="309"/>
      <c r="P274" s="267"/>
      <c r="Q274" s="68"/>
      <c r="R274" s="52"/>
      <c r="S274" s="52"/>
      <c r="T274" s="52"/>
    </row>
    <row r="275" spans="1:20" ht="12.75">
      <c r="A275" s="64"/>
      <c r="B275" s="255"/>
      <c r="C275" s="65"/>
      <c r="D275" s="70"/>
      <c r="E275" s="118"/>
      <c r="F275" s="67"/>
      <c r="G275" s="66"/>
      <c r="H275" s="147"/>
      <c r="I275" s="150"/>
      <c r="J275" s="66"/>
      <c r="K275" s="138"/>
      <c r="L275" s="56"/>
      <c r="M275" s="57"/>
      <c r="N275" s="338"/>
      <c r="O275" s="309"/>
      <c r="P275" s="267"/>
      <c r="Q275" s="68"/>
      <c r="R275" s="52"/>
      <c r="S275" s="52"/>
      <c r="T275" s="52"/>
    </row>
    <row r="276" spans="1:20" ht="12.75">
      <c r="A276" s="64"/>
      <c r="B276" s="255"/>
      <c r="C276" s="65"/>
      <c r="D276" s="70"/>
      <c r="E276" s="118"/>
      <c r="F276" s="67"/>
      <c r="G276" s="66"/>
      <c r="H276" s="147"/>
      <c r="I276" s="150"/>
      <c r="J276" s="66"/>
      <c r="K276" s="138"/>
      <c r="L276" s="56"/>
      <c r="M276" s="57"/>
      <c r="N276" s="338"/>
      <c r="O276" s="309"/>
      <c r="P276" s="267"/>
      <c r="Q276" s="68"/>
      <c r="R276" s="52"/>
      <c r="S276" s="52"/>
      <c r="T276" s="52"/>
    </row>
    <row r="277" spans="1:20" ht="12.75">
      <c r="A277" s="64"/>
      <c r="B277" s="255"/>
      <c r="C277" s="65"/>
      <c r="D277" s="70"/>
      <c r="E277" s="118"/>
      <c r="F277" s="67"/>
      <c r="G277" s="66"/>
      <c r="H277" s="147"/>
      <c r="I277" s="150"/>
      <c r="J277" s="66"/>
      <c r="K277" s="138"/>
      <c r="L277" s="56"/>
      <c r="M277" s="57"/>
      <c r="N277" s="338"/>
      <c r="O277" s="309"/>
      <c r="P277" s="267"/>
      <c r="Q277" s="68"/>
      <c r="R277" s="52"/>
      <c r="S277" s="52"/>
      <c r="T277" s="52"/>
    </row>
    <row r="278" spans="1:20" ht="12.75">
      <c r="A278" s="64"/>
      <c r="B278" s="255"/>
      <c r="C278" s="65"/>
      <c r="D278" s="70"/>
      <c r="E278" s="118"/>
      <c r="F278" s="67"/>
      <c r="G278" s="66"/>
      <c r="H278" s="147"/>
      <c r="I278" s="150"/>
      <c r="J278" s="66"/>
      <c r="K278" s="138"/>
      <c r="L278" s="56"/>
      <c r="M278" s="57"/>
      <c r="N278" s="338"/>
      <c r="O278" s="309"/>
      <c r="P278" s="267"/>
      <c r="Q278" s="68"/>
      <c r="R278" s="52"/>
      <c r="S278" s="52"/>
      <c r="T278" s="52"/>
    </row>
    <row r="279" spans="1:20" ht="12.75">
      <c r="A279" s="64"/>
      <c r="B279" s="255"/>
      <c r="C279" s="65"/>
      <c r="D279" s="70"/>
      <c r="E279" s="118"/>
      <c r="F279" s="67"/>
      <c r="G279" s="66"/>
      <c r="H279" s="147"/>
      <c r="I279" s="150"/>
      <c r="J279" s="66"/>
      <c r="K279" s="138"/>
      <c r="L279" s="56"/>
      <c r="M279" s="57"/>
      <c r="N279" s="338"/>
      <c r="O279" s="309"/>
      <c r="P279" s="267"/>
      <c r="Q279" s="68"/>
      <c r="R279" s="52"/>
      <c r="S279" s="52"/>
      <c r="T279" s="52"/>
    </row>
    <row r="280" spans="1:20" ht="12.75">
      <c r="A280" s="64"/>
      <c r="B280" s="255"/>
      <c r="C280" s="65"/>
      <c r="D280" s="70"/>
      <c r="E280" s="118"/>
      <c r="F280" s="67"/>
      <c r="G280" s="66"/>
      <c r="H280" s="147"/>
      <c r="I280" s="150"/>
      <c r="J280" s="66"/>
      <c r="K280" s="138"/>
      <c r="L280" s="56"/>
      <c r="M280" s="57"/>
      <c r="N280" s="338"/>
      <c r="O280" s="309"/>
      <c r="P280" s="267"/>
      <c r="Q280" s="68"/>
      <c r="R280" s="52"/>
      <c r="S280" s="52"/>
      <c r="T280" s="52"/>
    </row>
    <row r="281" spans="1:20" ht="12.75">
      <c r="A281" s="64"/>
      <c r="B281" s="255"/>
      <c r="C281" s="65"/>
      <c r="D281" s="70"/>
      <c r="E281" s="118"/>
      <c r="F281" s="67"/>
      <c r="G281" s="66"/>
      <c r="H281" s="147"/>
      <c r="I281" s="150"/>
      <c r="J281" s="66"/>
      <c r="K281" s="138"/>
      <c r="L281" s="56"/>
      <c r="M281" s="57"/>
      <c r="N281" s="338"/>
      <c r="O281" s="309"/>
      <c r="P281" s="267"/>
      <c r="Q281" s="68"/>
      <c r="R281" s="52"/>
      <c r="S281" s="52"/>
      <c r="T281" s="52"/>
    </row>
    <row r="282" spans="1:20" ht="12.75">
      <c r="A282" s="64"/>
      <c r="B282" s="255"/>
      <c r="C282" s="65"/>
      <c r="D282" s="70"/>
      <c r="E282" s="118"/>
      <c r="F282" s="67"/>
      <c r="G282" s="66"/>
      <c r="H282" s="147"/>
      <c r="I282" s="150"/>
      <c r="J282" s="66"/>
      <c r="K282" s="138"/>
      <c r="L282" s="56"/>
      <c r="M282" s="57"/>
      <c r="N282" s="338"/>
      <c r="O282" s="309"/>
      <c r="P282" s="267"/>
      <c r="Q282" s="68"/>
      <c r="R282" s="52"/>
      <c r="S282" s="52"/>
      <c r="T282" s="52"/>
    </row>
    <row r="283" spans="1:20" ht="12.75">
      <c r="A283" s="64"/>
      <c r="B283" s="255"/>
      <c r="C283" s="65"/>
      <c r="D283" s="70"/>
      <c r="E283" s="118"/>
      <c r="F283" s="67"/>
      <c r="G283" s="66"/>
      <c r="H283" s="147"/>
      <c r="I283" s="150"/>
      <c r="J283" s="66"/>
      <c r="K283" s="138"/>
      <c r="L283" s="56"/>
      <c r="M283" s="57"/>
      <c r="N283" s="338"/>
      <c r="O283" s="309"/>
      <c r="P283" s="267"/>
      <c r="Q283" s="68"/>
      <c r="R283" s="52"/>
      <c r="S283" s="52"/>
      <c r="T283" s="52"/>
    </row>
    <row r="284" spans="1:20" ht="12.75">
      <c r="A284" s="64"/>
      <c r="B284" s="255"/>
      <c r="C284" s="65"/>
      <c r="D284" s="70"/>
      <c r="E284" s="118"/>
      <c r="F284" s="67"/>
      <c r="G284" s="66"/>
      <c r="H284" s="147"/>
      <c r="I284" s="150"/>
      <c r="J284" s="66"/>
      <c r="K284" s="138"/>
      <c r="L284" s="56"/>
      <c r="M284" s="57"/>
      <c r="N284" s="338"/>
      <c r="O284" s="309"/>
      <c r="P284" s="267"/>
      <c r="Q284" s="68"/>
      <c r="R284" s="52"/>
      <c r="S284" s="52"/>
      <c r="T284" s="52"/>
    </row>
    <row r="285" spans="1:20" ht="12.75">
      <c r="A285" s="64"/>
      <c r="B285" s="255"/>
      <c r="C285" s="65"/>
      <c r="D285" s="70"/>
      <c r="E285" s="118"/>
      <c r="F285" s="67"/>
      <c r="G285" s="66"/>
      <c r="H285" s="147"/>
      <c r="I285" s="150"/>
      <c r="J285" s="66"/>
      <c r="K285" s="138"/>
      <c r="L285" s="56"/>
      <c r="M285" s="57"/>
      <c r="N285" s="338"/>
      <c r="O285" s="309"/>
      <c r="P285" s="267"/>
      <c r="Q285" s="68"/>
      <c r="R285" s="52"/>
      <c r="S285" s="52"/>
      <c r="T285" s="52"/>
    </row>
    <row r="286" spans="1:20" ht="12.75">
      <c r="A286" s="64"/>
      <c r="B286" s="255"/>
      <c r="C286" s="65"/>
      <c r="D286" s="70"/>
      <c r="E286" s="118"/>
      <c r="F286" s="67"/>
      <c r="G286" s="66"/>
      <c r="H286" s="147"/>
      <c r="I286" s="150"/>
      <c r="J286" s="66"/>
      <c r="K286" s="138"/>
      <c r="L286" s="56"/>
      <c r="M286" s="57"/>
      <c r="N286" s="338"/>
      <c r="O286" s="309"/>
      <c r="P286" s="267"/>
      <c r="Q286" s="68"/>
      <c r="R286" s="52"/>
      <c r="S286" s="52"/>
      <c r="T286" s="52"/>
    </row>
    <row r="287" spans="1:20" ht="12.75">
      <c r="A287" s="64"/>
      <c r="B287" s="255"/>
      <c r="C287" s="65"/>
      <c r="D287" s="70"/>
      <c r="E287" s="118"/>
      <c r="F287" s="67"/>
      <c r="G287" s="66"/>
      <c r="H287" s="147"/>
      <c r="I287" s="150"/>
      <c r="J287" s="66"/>
      <c r="K287" s="138"/>
      <c r="L287" s="56"/>
      <c r="M287" s="57"/>
      <c r="N287" s="338"/>
      <c r="O287" s="309"/>
      <c r="P287" s="267"/>
      <c r="Q287" s="68"/>
      <c r="R287" s="52"/>
      <c r="S287" s="52"/>
      <c r="T287" s="52"/>
    </row>
    <row r="288" spans="1:20" ht="12.75">
      <c r="A288" s="64"/>
      <c r="B288" s="255"/>
      <c r="C288" s="65"/>
      <c r="D288" s="70"/>
      <c r="E288" s="118"/>
      <c r="F288" s="67"/>
      <c r="G288" s="66"/>
      <c r="H288" s="147"/>
      <c r="I288" s="150"/>
      <c r="J288" s="66"/>
      <c r="K288" s="138"/>
      <c r="L288" s="56"/>
      <c r="M288" s="57"/>
      <c r="N288" s="338"/>
      <c r="O288" s="309"/>
      <c r="P288" s="267"/>
      <c r="Q288" s="68"/>
      <c r="R288" s="52"/>
      <c r="S288" s="52"/>
      <c r="T288" s="52"/>
    </row>
    <row r="289" spans="1:20" ht="12.75">
      <c r="A289" s="64"/>
      <c r="B289" s="255"/>
      <c r="C289" s="65"/>
      <c r="D289" s="70"/>
      <c r="E289" s="118"/>
      <c r="F289" s="67"/>
      <c r="G289" s="66"/>
      <c r="H289" s="147"/>
      <c r="I289" s="150"/>
      <c r="J289" s="66"/>
      <c r="K289" s="138"/>
      <c r="L289" s="56"/>
      <c r="M289" s="57"/>
      <c r="N289" s="338"/>
      <c r="O289" s="309"/>
      <c r="P289" s="267"/>
      <c r="Q289" s="68"/>
      <c r="R289" s="52"/>
      <c r="S289" s="52"/>
      <c r="T289" s="52"/>
    </row>
    <row r="290" spans="1:20" ht="12.75">
      <c r="A290" s="64"/>
      <c r="B290" s="255"/>
      <c r="C290" s="65"/>
      <c r="D290" s="70"/>
      <c r="E290" s="118"/>
      <c r="F290" s="67"/>
      <c r="G290" s="66"/>
      <c r="H290" s="147"/>
      <c r="I290" s="150"/>
      <c r="J290" s="66"/>
      <c r="K290" s="138"/>
      <c r="L290" s="56"/>
      <c r="M290" s="57"/>
      <c r="N290" s="338"/>
      <c r="O290" s="309"/>
      <c r="P290" s="267"/>
      <c r="Q290" s="68"/>
      <c r="R290" s="52"/>
      <c r="S290" s="52"/>
      <c r="T290" s="52"/>
    </row>
    <row r="291" spans="1:20" ht="12.75">
      <c r="A291" s="64"/>
      <c r="B291" s="255"/>
      <c r="C291" s="65"/>
      <c r="D291" s="70"/>
      <c r="E291" s="118"/>
      <c r="F291" s="67"/>
      <c r="G291" s="66"/>
      <c r="H291" s="147"/>
      <c r="I291" s="150"/>
      <c r="J291" s="66"/>
      <c r="K291" s="138"/>
      <c r="L291" s="56"/>
      <c r="M291" s="57"/>
      <c r="N291" s="338"/>
      <c r="O291" s="309"/>
      <c r="P291" s="267"/>
      <c r="Q291" s="68"/>
      <c r="R291" s="52"/>
      <c r="S291" s="52"/>
      <c r="T291" s="52"/>
    </row>
    <row r="292" spans="1:20" ht="12.75">
      <c r="A292" s="64"/>
      <c r="B292" s="255"/>
      <c r="C292" s="65"/>
      <c r="D292" s="70"/>
      <c r="E292" s="118"/>
      <c r="F292" s="67"/>
      <c r="G292" s="66"/>
      <c r="H292" s="147"/>
      <c r="I292" s="150"/>
      <c r="J292" s="66"/>
      <c r="K292" s="138"/>
      <c r="L292" s="56"/>
      <c r="M292" s="57"/>
      <c r="N292" s="338"/>
      <c r="O292" s="309"/>
      <c r="P292" s="267"/>
      <c r="Q292" s="68"/>
      <c r="R292" s="52"/>
      <c r="S292" s="52"/>
      <c r="T292" s="52"/>
    </row>
    <row r="293" spans="1:20" ht="12.75">
      <c r="A293" s="64"/>
      <c r="B293" s="255"/>
      <c r="C293" s="65"/>
      <c r="D293" s="70"/>
      <c r="E293" s="118"/>
      <c r="F293" s="67"/>
      <c r="G293" s="66"/>
      <c r="H293" s="147"/>
      <c r="I293" s="150"/>
      <c r="J293" s="66"/>
      <c r="K293" s="138"/>
      <c r="L293" s="56"/>
      <c r="M293" s="57"/>
      <c r="N293" s="338"/>
      <c r="O293" s="309"/>
      <c r="P293" s="267"/>
      <c r="Q293" s="68"/>
      <c r="R293" s="52"/>
      <c r="S293" s="52"/>
      <c r="T293" s="52"/>
    </row>
    <row r="294" spans="1:20" ht="12.75">
      <c r="A294" s="64"/>
      <c r="B294" s="255"/>
      <c r="C294" s="65"/>
      <c r="D294" s="70"/>
      <c r="E294" s="118"/>
      <c r="F294" s="67"/>
      <c r="G294" s="66"/>
      <c r="H294" s="147"/>
      <c r="I294" s="150"/>
      <c r="J294" s="66"/>
      <c r="K294" s="138"/>
      <c r="L294" s="56"/>
      <c r="M294" s="57"/>
      <c r="N294" s="338"/>
      <c r="O294" s="309"/>
      <c r="P294" s="267"/>
      <c r="Q294" s="68"/>
      <c r="R294" s="52"/>
      <c r="S294" s="52"/>
      <c r="T294" s="52"/>
    </row>
    <row r="295" spans="1:20" ht="12.75">
      <c r="A295" s="64"/>
      <c r="B295" s="255"/>
      <c r="C295" s="65"/>
      <c r="D295" s="70"/>
      <c r="E295" s="118"/>
      <c r="F295" s="67"/>
      <c r="G295" s="66"/>
      <c r="H295" s="147"/>
      <c r="I295" s="150"/>
      <c r="J295" s="66"/>
      <c r="K295" s="138"/>
      <c r="L295" s="56"/>
      <c r="M295" s="57"/>
      <c r="N295" s="338"/>
      <c r="O295" s="309"/>
      <c r="P295" s="267"/>
      <c r="Q295" s="68"/>
      <c r="R295" s="52"/>
      <c r="S295" s="52"/>
      <c r="T295" s="52"/>
    </row>
    <row r="296" spans="1:20" ht="12.75">
      <c r="A296" s="64"/>
      <c r="B296" s="255"/>
      <c r="C296" s="65"/>
      <c r="D296" s="70"/>
      <c r="E296" s="118"/>
      <c r="F296" s="67"/>
      <c r="G296" s="66"/>
      <c r="H296" s="147"/>
      <c r="I296" s="150"/>
      <c r="J296" s="66"/>
      <c r="K296" s="138"/>
      <c r="L296" s="56"/>
      <c r="M296" s="57"/>
      <c r="N296" s="338"/>
      <c r="O296" s="309"/>
      <c r="P296" s="267"/>
      <c r="Q296" s="68"/>
      <c r="R296" s="52"/>
      <c r="S296" s="52"/>
      <c r="T296" s="52"/>
    </row>
    <row r="297" spans="1:20" ht="12.75">
      <c r="A297" s="64"/>
      <c r="B297" s="255"/>
      <c r="C297" s="65"/>
      <c r="D297" s="70"/>
      <c r="E297" s="118"/>
      <c r="F297" s="67"/>
      <c r="G297" s="66"/>
      <c r="H297" s="147"/>
      <c r="I297" s="150"/>
      <c r="J297" s="66"/>
      <c r="K297" s="138"/>
      <c r="L297" s="56"/>
      <c r="M297" s="57"/>
      <c r="N297" s="338"/>
      <c r="O297" s="309"/>
      <c r="P297" s="267"/>
      <c r="Q297" s="68"/>
      <c r="R297" s="52"/>
      <c r="S297" s="52"/>
      <c r="T297" s="52"/>
    </row>
    <row r="298" spans="1:20" ht="12.75">
      <c r="A298" s="64"/>
      <c r="B298" s="255"/>
      <c r="C298" s="65"/>
      <c r="D298" s="70"/>
      <c r="E298" s="118"/>
      <c r="F298" s="67"/>
      <c r="G298" s="66"/>
      <c r="H298" s="147"/>
      <c r="I298" s="150"/>
      <c r="J298" s="66"/>
      <c r="K298" s="138"/>
      <c r="L298" s="56"/>
      <c r="M298" s="57"/>
      <c r="N298" s="338"/>
      <c r="O298" s="309"/>
      <c r="P298" s="267"/>
      <c r="Q298" s="68"/>
      <c r="R298" s="52"/>
      <c r="S298" s="52"/>
      <c r="T298" s="52"/>
    </row>
    <row r="299" spans="1:20" ht="12.75">
      <c r="A299" s="64"/>
      <c r="B299" s="255"/>
      <c r="C299" s="65"/>
      <c r="D299" s="70"/>
      <c r="E299" s="118"/>
      <c r="F299" s="67"/>
      <c r="G299" s="66"/>
      <c r="H299" s="147"/>
      <c r="I299" s="150"/>
      <c r="J299" s="66"/>
      <c r="K299" s="138"/>
      <c r="L299" s="56"/>
      <c r="M299" s="57"/>
      <c r="N299" s="338"/>
      <c r="O299" s="309"/>
      <c r="P299" s="267"/>
      <c r="Q299" s="68"/>
      <c r="R299" s="52"/>
      <c r="S299" s="52"/>
      <c r="T299" s="52"/>
    </row>
    <row r="300" spans="1:20" ht="12.75">
      <c r="A300" s="64"/>
      <c r="B300" s="255"/>
      <c r="C300" s="65"/>
      <c r="D300" s="70"/>
      <c r="E300" s="118"/>
      <c r="F300" s="67"/>
      <c r="G300" s="66"/>
      <c r="H300" s="147"/>
      <c r="I300" s="150"/>
      <c r="J300" s="66"/>
      <c r="K300" s="138"/>
      <c r="L300" s="56"/>
      <c r="M300" s="57"/>
      <c r="N300" s="338"/>
      <c r="O300" s="309"/>
      <c r="P300" s="267"/>
      <c r="Q300" s="68"/>
      <c r="R300" s="52"/>
      <c r="S300" s="52"/>
      <c r="T300" s="52"/>
    </row>
    <row r="301" spans="1:20" ht="12.75">
      <c r="A301" s="64"/>
      <c r="B301" s="255"/>
      <c r="C301" s="65"/>
      <c r="D301" s="70"/>
      <c r="E301" s="118"/>
      <c r="F301" s="67"/>
      <c r="G301" s="66"/>
      <c r="H301" s="147"/>
      <c r="I301" s="150"/>
      <c r="J301" s="66"/>
      <c r="K301" s="138"/>
      <c r="L301" s="56"/>
      <c r="M301" s="57"/>
      <c r="N301" s="338"/>
      <c r="O301" s="309"/>
      <c r="P301" s="267"/>
      <c r="Q301" s="68"/>
      <c r="R301" s="52"/>
      <c r="S301" s="52"/>
      <c r="T301" s="52"/>
    </row>
    <row r="302" spans="1:20" ht="12.75">
      <c r="A302" s="64"/>
      <c r="B302" s="255"/>
      <c r="C302" s="65"/>
      <c r="D302" s="70"/>
      <c r="E302" s="118"/>
      <c r="F302" s="67"/>
      <c r="G302" s="66"/>
      <c r="H302" s="147"/>
      <c r="I302" s="150"/>
      <c r="J302" s="66"/>
      <c r="K302" s="138"/>
      <c r="L302" s="56"/>
      <c r="M302" s="57"/>
      <c r="N302" s="338"/>
      <c r="O302" s="309"/>
      <c r="P302" s="267"/>
      <c r="Q302" s="68"/>
      <c r="R302" s="52"/>
      <c r="S302" s="52"/>
      <c r="T302" s="52"/>
    </row>
    <row r="303" spans="1:20" ht="12.75">
      <c r="A303" s="64"/>
      <c r="B303" s="255"/>
      <c r="C303" s="65"/>
      <c r="D303" s="70"/>
      <c r="E303" s="118"/>
      <c r="F303" s="67"/>
      <c r="G303" s="66"/>
      <c r="H303" s="147"/>
      <c r="I303" s="150"/>
      <c r="J303" s="66"/>
      <c r="K303" s="138"/>
      <c r="L303" s="56"/>
      <c r="M303" s="57"/>
      <c r="N303" s="338"/>
      <c r="O303" s="309"/>
      <c r="P303" s="267"/>
      <c r="Q303" s="68"/>
      <c r="R303" s="52"/>
      <c r="S303" s="52"/>
      <c r="T303" s="52"/>
    </row>
    <row r="304" spans="1:20" ht="12.75">
      <c r="A304" s="64"/>
      <c r="B304" s="255"/>
      <c r="C304" s="65"/>
      <c r="D304" s="70"/>
      <c r="E304" s="118"/>
      <c r="F304" s="67"/>
      <c r="G304" s="66"/>
      <c r="H304" s="147"/>
      <c r="I304" s="150"/>
      <c r="J304" s="66"/>
      <c r="K304" s="138"/>
      <c r="L304" s="56"/>
      <c r="M304" s="57"/>
      <c r="N304" s="338"/>
      <c r="O304" s="309"/>
      <c r="P304" s="267"/>
      <c r="Q304" s="68"/>
      <c r="R304" s="52"/>
      <c r="S304" s="52"/>
      <c r="T304" s="52"/>
    </row>
    <row r="305" spans="1:20" ht="12.75">
      <c r="A305" s="64"/>
      <c r="B305" s="255"/>
      <c r="C305" s="65"/>
      <c r="D305" s="70"/>
      <c r="E305" s="118"/>
      <c r="F305" s="67"/>
      <c r="G305" s="66"/>
      <c r="H305" s="147"/>
      <c r="I305" s="150"/>
      <c r="J305" s="66"/>
      <c r="K305" s="138"/>
      <c r="L305" s="56"/>
      <c r="M305" s="57"/>
      <c r="N305" s="338"/>
      <c r="O305" s="309"/>
      <c r="P305" s="267"/>
      <c r="Q305" s="68"/>
      <c r="R305" s="52"/>
      <c r="S305" s="52"/>
      <c r="T305" s="52"/>
    </row>
    <row r="306" spans="1:20" ht="12.75">
      <c r="A306" s="64"/>
      <c r="B306" s="255"/>
      <c r="C306" s="65"/>
      <c r="D306" s="70"/>
      <c r="E306" s="118"/>
      <c r="F306" s="67"/>
      <c r="G306" s="66"/>
      <c r="H306" s="147"/>
      <c r="I306" s="150"/>
      <c r="J306" s="66"/>
      <c r="K306" s="138"/>
      <c r="L306" s="56"/>
      <c r="M306" s="57"/>
      <c r="N306" s="338"/>
      <c r="O306" s="309"/>
      <c r="P306" s="267"/>
      <c r="Q306" s="68"/>
      <c r="R306" s="52"/>
      <c r="S306" s="52"/>
      <c r="T306" s="52"/>
    </row>
    <row r="307" spans="1:20" ht="12.75">
      <c r="A307" s="64"/>
      <c r="B307" s="255"/>
      <c r="C307" s="65"/>
      <c r="D307" s="70"/>
      <c r="E307" s="118"/>
      <c r="F307" s="67"/>
      <c r="G307" s="66"/>
      <c r="H307" s="147"/>
      <c r="I307" s="150"/>
      <c r="J307" s="66"/>
      <c r="K307" s="138"/>
      <c r="L307" s="56"/>
      <c r="M307" s="57"/>
      <c r="N307" s="338"/>
      <c r="O307" s="309"/>
      <c r="P307" s="267"/>
      <c r="Q307" s="68"/>
      <c r="R307" s="52"/>
      <c r="S307" s="52"/>
      <c r="T307" s="52"/>
    </row>
    <row r="308" spans="1:20" ht="12.75">
      <c r="A308" s="64"/>
      <c r="B308" s="255"/>
      <c r="C308" s="65"/>
      <c r="D308" s="70"/>
      <c r="E308" s="118"/>
      <c r="F308" s="67"/>
      <c r="G308" s="66"/>
      <c r="H308" s="147"/>
      <c r="I308" s="150"/>
      <c r="J308" s="66"/>
      <c r="K308" s="138"/>
      <c r="L308" s="56"/>
      <c r="M308" s="57"/>
      <c r="N308" s="338"/>
      <c r="O308" s="309"/>
      <c r="P308" s="267"/>
      <c r="Q308" s="68"/>
      <c r="R308" s="52"/>
      <c r="S308" s="52"/>
      <c r="T308" s="52"/>
    </row>
    <row r="309" spans="1:20" ht="12.75">
      <c r="A309" s="64"/>
      <c r="B309" s="255"/>
      <c r="C309" s="65"/>
      <c r="D309" s="70"/>
      <c r="E309" s="118"/>
      <c r="F309" s="67"/>
      <c r="G309" s="66"/>
      <c r="H309" s="147"/>
      <c r="I309" s="150"/>
      <c r="J309" s="66"/>
      <c r="K309" s="138"/>
      <c r="L309" s="56"/>
      <c r="M309" s="57"/>
      <c r="N309" s="338"/>
      <c r="O309" s="309"/>
      <c r="P309" s="267"/>
      <c r="Q309" s="68"/>
      <c r="R309" s="52"/>
      <c r="S309" s="52"/>
      <c r="T309" s="52"/>
    </row>
    <row r="310" spans="1:20" ht="12.75">
      <c r="A310" s="64"/>
      <c r="B310" s="255"/>
      <c r="C310" s="65"/>
      <c r="D310" s="70"/>
      <c r="E310" s="118"/>
      <c r="F310" s="67"/>
      <c r="G310" s="66"/>
      <c r="H310" s="147"/>
      <c r="I310" s="150"/>
      <c r="J310" s="66"/>
      <c r="K310" s="138"/>
      <c r="L310" s="56"/>
      <c r="M310" s="57"/>
      <c r="N310" s="338"/>
      <c r="O310" s="309"/>
      <c r="P310" s="267"/>
      <c r="Q310" s="68"/>
      <c r="R310" s="52"/>
      <c r="S310" s="52"/>
      <c r="T310" s="52"/>
    </row>
    <row r="311" spans="1:20" ht="12.75">
      <c r="A311" s="64"/>
      <c r="B311" s="255"/>
      <c r="C311" s="65"/>
      <c r="D311" s="70"/>
      <c r="E311" s="118"/>
      <c r="F311" s="67"/>
      <c r="G311" s="66"/>
      <c r="H311" s="147"/>
      <c r="I311" s="150"/>
      <c r="J311" s="66"/>
      <c r="K311" s="138"/>
      <c r="L311" s="56"/>
      <c r="M311" s="57"/>
      <c r="N311" s="338"/>
      <c r="O311" s="309"/>
      <c r="P311" s="267"/>
      <c r="Q311" s="68"/>
      <c r="R311" s="52"/>
      <c r="S311" s="52"/>
      <c r="T311" s="52"/>
    </row>
    <row r="312" spans="1:20" ht="12.75">
      <c r="A312" s="64"/>
      <c r="B312" s="255"/>
      <c r="C312" s="65"/>
      <c r="D312" s="70"/>
      <c r="E312" s="118"/>
      <c r="F312" s="67"/>
      <c r="G312" s="66"/>
      <c r="H312" s="147"/>
      <c r="I312" s="150"/>
      <c r="J312" s="66"/>
      <c r="K312" s="138"/>
      <c r="L312" s="56"/>
      <c r="M312" s="57"/>
      <c r="N312" s="338"/>
      <c r="O312" s="309"/>
      <c r="P312" s="267"/>
      <c r="Q312" s="68"/>
      <c r="R312" s="52"/>
      <c r="S312" s="52"/>
      <c r="T312" s="52"/>
    </row>
    <row r="313" spans="1:20" ht="12.75">
      <c r="A313" s="64"/>
      <c r="B313" s="255"/>
      <c r="C313" s="65"/>
      <c r="D313" s="70"/>
      <c r="E313" s="118"/>
      <c r="F313" s="67"/>
      <c r="G313" s="66"/>
      <c r="H313" s="147"/>
      <c r="I313" s="150"/>
      <c r="J313" s="66"/>
      <c r="K313" s="138"/>
      <c r="L313" s="56"/>
      <c r="M313" s="57"/>
      <c r="N313" s="338"/>
      <c r="O313" s="309"/>
      <c r="P313" s="267"/>
      <c r="Q313" s="68"/>
      <c r="R313" s="52"/>
      <c r="S313" s="52"/>
      <c r="T313" s="52"/>
    </row>
    <row r="314" spans="1:20" ht="12.75">
      <c r="A314" s="64"/>
      <c r="B314" s="255"/>
      <c r="C314" s="65"/>
      <c r="D314" s="70"/>
      <c r="E314" s="118"/>
      <c r="F314" s="67"/>
      <c r="G314" s="66"/>
      <c r="H314" s="147"/>
      <c r="I314" s="150"/>
      <c r="J314" s="66"/>
      <c r="K314" s="138"/>
      <c r="L314" s="56"/>
      <c r="M314" s="57"/>
      <c r="N314" s="338"/>
      <c r="O314" s="309"/>
      <c r="P314" s="267"/>
      <c r="Q314" s="68"/>
      <c r="R314" s="52"/>
      <c r="S314" s="52"/>
      <c r="T314" s="52"/>
    </row>
    <row r="315" spans="1:25" ht="12.75">
      <c r="A315" s="64"/>
      <c r="B315" s="255"/>
      <c r="C315" s="65"/>
      <c r="D315" s="70"/>
      <c r="E315" s="118"/>
      <c r="F315" s="67"/>
      <c r="G315" s="66"/>
      <c r="H315" s="147"/>
      <c r="I315" s="150"/>
      <c r="J315" s="66"/>
      <c r="K315" s="138"/>
      <c r="L315" s="56"/>
      <c r="M315" s="57"/>
      <c r="N315" s="338"/>
      <c r="O315" s="309"/>
      <c r="P315" s="267"/>
      <c r="Q315" s="68"/>
      <c r="R315" s="52"/>
      <c r="S315" s="52"/>
      <c r="T315" s="52"/>
      <c r="Y315" s="68"/>
    </row>
    <row r="316" spans="1:25" ht="12.75">
      <c r="A316" s="64"/>
      <c r="B316" s="255"/>
      <c r="C316" s="65"/>
      <c r="D316" s="70"/>
      <c r="E316" s="118"/>
      <c r="F316" s="67"/>
      <c r="G316" s="66"/>
      <c r="H316" s="147"/>
      <c r="I316" s="150"/>
      <c r="J316" s="66"/>
      <c r="K316" s="138"/>
      <c r="L316" s="56"/>
      <c r="M316" s="57"/>
      <c r="N316" s="338"/>
      <c r="O316" s="309"/>
      <c r="P316" s="267"/>
      <c r="Q316" s="68"/>
      <c r="R316" s="52"/>
      <c r="S316" s="52"/>
      <c r="T316" s="52"/>
      <c r="Y316" s="68"/>
    </row>
    <row r="317" spans="1:25" ht="12.75">
      <c r="A317" s="64"/>
      <c r="B317" s="255"/>
      <c r="C317" s="65"/>
      <c r="D317" s="70"/>
      <c r="E317" s="118"/>
      <c r="F317" s="67"/>
      <c r="G317" s="66"/>
      <c r="H317" s="147"/>
      <c r="I317" s="150"/>
      <c r="J317" s="66"/>
      <c r="K317" s="138"/>
      <c r="L317" s="56"/>
      <c r="M317" s="57"/>
      <c r="N317" s="338"/>
      <c r="O317" s="309"/>
      <c r="P317" s="267"/>
      <c r="Q317" s="68"/>
      <c r="R317" s="52"/>
      <c r="S317" s="52"/>
      <c r="T317" s="52"/>
      <c r="Y317" s="68"/>
    </row>
    <row r="318" spans="1:25" ht="12.75">
      <c r="A318" s="64"/>
      <c r="B318" s="255"/>
      <c r="C318" s="65"/>
      <c r="D318" s="70"/>
      <c r="E318" s="118"/>
      <c r="F318" s="67"/>
      <c r="G318" s="66"/>
      <c r="H318" s="147"/>
      <c r="I318" s="150"/>
      <c r="J318" s="66"/>
      <c r="K318" s="138"/>
      <c r="L318" s="56"/>
      <c r="M318" s="57"/>
      <c r="N318" s="338"/>
      <c r="O318" s="309"/>
      <c r="P318" s="267"/>
      <c r="Q318" s="68"/>
      <c r="R318" s="52"/>
      <c r="S318" s="52"/>
      <c r="T318" s="52"/>
      <c r="Y318" s="95"/>
    </row>
    <row r="319" spans="1:25" ht="12.75">
      <c r="A319" s="64"/>
      <c r="B319" s="255"/>
      <c r="C319" s="65"/>
      <c r="D319" s="70"/>
      <c r="E319" s="118"/>
      <c r="F319" s="67"/>
      <c r="G319" s="66"/>
      <c r="H319" s="147"/>
      <c r="I319" s="150"/>
      <c r="J319" s="66"/>
      <c r="K319" s="138"/>
      <c r="L319" s="56"/>
      <c r="M319" s="57"/>
      <c r="N319" s="338"/>
      <c r="O319" s="309"/>
      <c r="P319" s="267"/>
      <c r="Q319" s="68"/>
      <c r="R319" s="52"/>
      <c r="S319" s="52"/>
      <c r="T319" s="52"/>
      <c r="Y319" s="95"/>
    </row>
    <row r="320" spans="1:25" ht="12.75">
      <c r="A320" s="64"/>
      <c r="B320" s="255"/>
      <c r="C320" s="65"/>
      <c r="D320" s="70"/>
      <c r="E320" s="118"/>
      <c r="F320" s="67"/>
      <c r="G320" s="66"/>
      <c r="H320" s="147"/>
      <c r="I320" s="150"/>
      <c r="J320" s="66"/>
      <c r="K320" s="138"/>
      <c r="L320" s="56"/>
      <c r="M320" s="57"/>
      <c r="N320" s="338"/>
      <c r="O320" s="309"/>
      <c r="P320" s="267"/>
      <c r="Q320" s="68"/>
      <c r="R320" s="52"/>
      <c r="S320" s="52"/>
      <c r="T320" s="52"/>
      <c r="Y320" s="95"/>
    </row>
    <row r="321" spans="1:25" ht="12.75">
      <c r="A321" s="64"/>
      <c r="B321" s="255"/>
      <c r="C321" s="65"/>
      <c r="D321" s="70"/>
      <c r="E321" s="118"/>
      <c r="F321" s="67"/>
      <c r="G321" s="66"/>
      <c r="H321" s="147"/>
      <c r="I321" s="150"/>
      <c r="J321" s="66"/>
      <c r="K321" s="138"/>
      <c r="L321" s="56"/>
      <c r="M321" s="57"/>
      <c r="N321" s="338"/>
      <c r="O321" s="309"/>
      <c r="P321" s="267"/>
      <c r="Q321" s="68"/>
      <c r="R321" s="52"/>
      <c r="S321" s="52"/>
      <c r="T321" s="52"/>
      <c r="Y321" s="95"/>
    </row>
    <row r="322" spans="1:20" ht="12.75">
      <c r="A322" s="64"/>
      <c r="B322" s="255"/>
      <c r="C322" s="65"/>
      <c r="D322" s="70"/>
      <c r="E322" s="118"/>
      <c r="F322" s="67"/>
      <c r="G322" s="66"/>
      <c r="H322" s="147"/>
      <c r="I322" s="150"/>
      <c r="J322" s="66"/>
      <c r="K322" s="138"/>
      <c r="L322" s="56"/>
      <c r="M322" s="57"/>
      <c r="N322" s="338"/>
      <c r="O322" s="309"/>
      <c r="P322" s="267"/>
      <c r="Q322" s="68"/>
      <c r="R322" s="52"/>
      <c r="S322" s="52"/>
      <c r="T322" s="52"/>
    </row>
    <row r="323" spans="1:20" ht="12.75">
      <c r="A323" s="64"/>
      <c r="B323" s="255"/>
      <c r="C323" s="65"/>
      <c r="D323" s="70"/>
      <c r="E323" s="118"/>
      <c r="F323" s="67"/>
      <c r="G323" s="66"/>
      <c r="H323" s="147"/>
      <c r="I323" s="150"/>
      <c r="J323" s="66"/>
      <c r="K323" s="138"/>
      <c r="L323" s="56"/>
      <c r="M323" s="57"/>
      <c r="N323" s="338"/>
      <c r="O323" s="309"/>
      <c r="P323" s="267"/>
      <c r="Q323" s="68"/>
      <c r="R323" s="52"/>
      <c r="S323" s="52"/>
      <c r="T323" s="52"/>
    </row>
    <row r="324" spans="1:20" ht="12.75">
      <c r="A324" s="64"/>
      <c r="B324" s="255"/>
      <c r="C324" s="65"/>
      <c r="D324" s="70"/>
      <c r="E324" s="118"/>
      <c r="F324" s="67"/>
      <c r="G324" s="66"/>
      <c r="H324" s="147"/>
      <c r="I324" s="150"/>
      <c r="J324" s="66"/>
      <c r="K324" s="138"/>
      <c r="L324" s="56"/>
      <c r="M324" s="57"/>
      <c r="N324" s="338"/>
      <c r="O324" s="309"/>
      <c r="P324" s="267"/>
      <c r="Q324" s="68"/>
      <c r="R324" s="52"/>
      <c r="S324" s="52"/>
      <c r="T324" s="52"/>
    </row>
    <row r="325" spans="1:20" ht="12.75">
      <c r="A325" s="64"/>
      <c r="B325" s="255"/>
      <c r="C325" s="65"/>
      <c r="D325" s="70"/>
      <c r="E325" s="118"/>
      <c r="F325" s="67"/>
      <c r="G325" s="66"/>
      <c r="H325" s="147"/>
      <c r="I325" s="150"/>
      <c r="J325" s="66"/>
      <c r="K325" s="138"/>
      <c r="L325" s="56"/>
      <c r="M325" s="57"/>
      <c r="N325" s="338"/>
      <c r="O325" s="309"/>
      <c r="P325" s="267"/>
      <c r="Q325" s="68"/>
      <c r="R325" s="52"/>
      <c r="S325" s="52"/>
      <c r="T325" s="52"/>
    </row>
    <row r="326" spans="1:20" ht="12.75">
      <c r="A326" s="64"/>
      <c r="B326" s="255"/>
      <c r="C326" s="65"/>
      <c r="D326" s="70"/>
      <c r="E326" s="118"/>
      <c r="F326" s="67"/>
      <c r="G326" s="66"/>
      <c r="H326" s="147"/>
      <c r="I326" s="150"/>
      <c r="J326" s="66"/>
      <c r="K326" s="138"/>
      <c r="L326" s="56"/>
      <c r="M326" s="57"/>
      <c r="N326" s="338"/>
      <c r="O326" s="309"/>
      <c r="P326" s="267"/>
      <c r="Q326" s="68"/>
      <c r="R326" s="52"/>
      <c r="S326" s="52"/>
      <c r="T326" s="52"/>
    </row>
    <row r="327" spans="1:20" ht="12.75">
      <c r="A327" s="64"/>
      <c r="B327" s="255"/>
      <c r="C327" s="65"/>
      <c r="D327" s="70"/>
      <c r="E327" s="118"/>
      <c r="F327" s="67"/>
      <c r="G327" s="66"/>
      <c r="H327" s="147"/>
      <c r="I327" s="150"/>
      <c r="J327" s="66"/>
      <c r="K327" s="138"/>
      <c r="L327" s="56"/>
      <c r="M327" s="57"/>
      <c r="N327" s="338"/>
      <c r="O327" s="309"/>
      <c r="P327" s="267"/>
      <c r="Q327" s="68"/>
      <c r="R327" s="52"/>
      <c r="S327" s="52"/>
      <c r="T327" s="52"/>
    </row>
    <row r="328" spans="1:20" ht="12.75">
      <c r="A328" s="64"/>
      <c r="B328" s="255"/>
      <c r="C328" s="65"/>
      <c r="D328" s="70"/>
      <c r="E328" s="118"/>
      <c r="F328" s="67"/>
      <c r="G328" s="66"/>
      <c r="H328" s="147"/>
      <c r="I328" s="150"/>
      <c r="J328" s="66"/>
      <c r="K328" s="138"/>
      <c r="L328" s="56"/>
      <c r="M328" s="57"/>
      <c r="N328" s="338"/>
      <c r="O328" s="309"/>
      <c r="P328" s="267"/>
      <c r="Q328" s="68"/>
      <c r="R328" s="52"/>
      <c r="S328" s="52"/>
      <c r="T328" s="52"/>
    </row>
    <row r="329" spans="1:20" ht="12.75">
      <c r="A329" s="64"/>
      <c r="B329" s="255"/>
      <c r="C329" s="65"/>
      <c r="D329" s="70"/>
      <c r="E329" s="118"/>
      <c r="F329" s="67"/>
      <c r="G329" s="66"/>
      <c r="H329" s="147"/>
      <c r="I329" s="150"/>
      <c r="J329" s="66"/>
      <c r="K329" s="138"/>
      <c r="L329" s="56"/>
      <c r="M329" s="57"/>
      <c r="N329" s="338"/>
      <c r="O329" s="309"/>
      <c r="P329" s="267"/>
      <c r="Q329" s="68"/>
      <c r="R329" s="52"/>
      <c r="S329" s="52"/>
      <c r="T329" s="52"/>
    </row>
    <row r="330" spans="1:20" ht="12.75">
      <c r="A330" s="64"/>
      <c r="B330" s="255"/>
      <c r="C330" s="65"/>
      <c r="D330" s="70"/>
      <c r="E330" s="118"/>
      <c r="F330" s="67"/>
      <c r="G330" s="66"/>
      <c r="H330" s="147"/>
      <c r="I330" s="150"/>
      <c r="J330" s="66"/>
      <c r="K330" s="138"/>
      <c r="L330" s="56"/>
      <c r="M330" s="57"/>
      <c r="N330" s="338"/>
      <c r="O330" s="309"/>
      <c r="P330" s="267"/>
      <c r="Q330" s="68"/>
      <c r="R330" s="52"/>
      <c r="S330" s="52"/>
      <c r="T330" s="52"/>
    </row>
    <row r="331" spans="1:20" ht="12.75">
      <c r="A331" s="64"/>
      <c r="B331" s="255"/>
      <c r="C331" s="65"/>
      <c r="D331" s="70"/>
      <c r="E331" s="118"/>
      <c r="F331" s="67"/>
      <c r="G331" s="66"/>
      <c r="H331" s="147"/>
      <c r="I331" s="150"/>
      <c r="J331" s="66"/>
      <c r="K331" s="138"/>
      <c r="L331" s="56"/>
      <c r="M331" s="57"/>
      <c r="N331" s="338"/>
      <c r="O331" s="309"/>
      <c r="P331" s="267"/>
      <c r="Q331" s="68"/>
      <c r="R331" s="52"/>
      <c r="S331" s="52"/>
      <c r="T331" s="52"/>
    </row>
    <row r="332" spans="1:20" ht="12.75">
      <c r="A332" s="64"/>
      <c r="B332" s="255"/>
      <c r="C332" s="65"/>
      <c r="D332" s="70"/>
      <c r="E332" s="118"/>
      <c r="F332" s="67"/>
      <c r="G332" s="66"/>
      <c r="H332" s="147"/>
      <c r="I332" s="150"/>
      <c r="J332" s="66"/>
      <c r="K332" s="138"/>
      <c r="L332" s="56"/>
      <c r="M332" s="57"/>
      <c r="N332" s="338"/>
      <c r="O332" s="309"/>
      <c r="P332" s="267"/>
      <c r="Q332" s="68"/>
      <c r="R332" s="52"/>
      <c r="S332" s="52"/>
      <c r="T332" s="52"/>
    </row>
    <row r="333" spans="1:20" ht="12.75">
      <c r="A333" s="64"/>
      <c r="B333" s="255"/>
      <c r="C333" s="65"/>
      <c r="D333" s="70"/>
      <c r="E333" s="118"/>
      <c r="F333" s="67"/>
      <c r="G333" s="66"/>
      <c r="H333" s="147"/>
      <c r="I333" s="150"/>
      <c r="J333" s="66"/>
      <c r="K333" s="138"/>
      <c r="L333" s="56"/>
      <c r="M333" s="57"/>
      <c r="N333" s="338"/>
      <c r="O333" s="309"/>
      <c r="P333" s="267"/>
      <c r="Q333" s="68"/>
      <c r="R333" s="52"/>
      <c r="S333" s="52"/>
      <c r="T333" s="52"/>
    </row>
    <row r="334" spans="1:20" ht="12.75">
      <c r="A334" s="64"/>
      <c r="B334" s="255"/>
      <c r="C334" s="65"/>
      <c r="D334" s="70"/>
      <c r="E334" s="118"/>
      <c r="F334" s="67"/>
      <c r="G334" s="66"/>
      <c r="H334" s="147"/>
      <c r="I334" s="150"/>
      <c r="J334" s="66"/>
      <c r="K334" s="138"/>
      <c r="L334" s="56"/>
      <c r="M334" s="57"/>
      <c r="N334" s="338"/>
      <c r="O334" s="309"/>
      <c r="P334" s="267"/>
      <c r="Q334" s="68"/>
      <c r="R334" s="52"/>
      <c r="S334" s="52"/>
      <c r="T334" s="52"/>
    </row>
    <row r="335" spans="1:20" ht="12.75">
      <c r="A335" s="64"/>
      <c r="B335" s="255"/>
      <c r="C335" s="65"/>
      <c r="D335" s="70"/>
      <c r="E335" s="118"/>
      <c r="F335" s="67"/>
      <c r="G335" s="66"/>
      <c r="H335" s="147"/>
      <c r="I335" s="150"/>
      <c r="J335" s="66"/>
      <c r="K335" s="138"/>
      <c r="L335" s="56"/>
      <c r="M335" s="57"/>
      <c r="N335" s="338"/>
      <c r="O335" s="309"/>
      <c r="P335" s="267"/>
      <c r="Q335" s="68"/>
      <c r="R335" s="52"/>
      <c r="S335" s="52"/>
      <c r="T335" s="52"/>
    </row>
    <row r="336" spans="1:20" ht="12.75">
      <c r="A336" s="64"/>
      <c r="B336" s="255"/>
      <c r="C336" s="65"/>
      <c r="D336" s="70"/>
      <c r="E336" s="118"/>
      <c r="F336" s="67"/>
      <c r="G336" s="66"/>
      <c r="H336" s="147"/>
      <c r="I336" s="150"/>
      <c r="J336" s="66"/>
      <c r="K336" s="138"/>
      <c r="L336" s="56"/>
      <c r="M336" s="57"/>
      <c r="N336" s="338"/>
      <c r="O336" s="309"/>
      <c r="P336" s="267"/>
      <c r="Q336" s="68"/>
      <c r="R336" s="52"/>
      <c r="S336" s="52"/>
      <c r="T336" s="52"/>
    </row>
    <row r="337" spans="1:20" ht="12.75">
      <c r="A337" s="64"/>
      <c r="B337" s="255"/>
      <c r="C337" s="65"/>
      <c r="D337" s="70"/>
      <c r="E337" s="118"/>
      <c r="F337" s="67"/>
      <c r="G337" s="66"/>
      <c r="H337" s="147"/>
      <c r="I337" s="150"/>
      <c r="J337" s="66"/>
      <c r="K337" s="138"/>
      <c r="L337" s="56"/>
      <c r="M337" s="57"/>
      <c r="N337" s="338"/>
      <c r="O337" s="309"/>
      <c r="P337" s="267"/>
      <c r="Q337" s="68"/>
      <c r="R337" s="52"/>
      <c r="S337" s="52"/>
      <c r="T337" s="52"/>
    </row>
    <row r="338" spans="1:20" ht="12.75">
      <c r="A338" s="64"/>
      <c r="B338" s="255"/>
      <c r="C338" s="65"/>
      <c r="D338" s="70"/>
      <c r="E338" s="118"/>
      <c r="F338" s="67"/>
      <c r="G338" s="66"/>
      <c r="H338" s="147"/>
      <c r="I338" s="150"/>
      <c r="J338" s="66"/>
      <c r="K338" s="138"/>
      <c r="L338" s="56"/>
      <c r="M338" s="57"/>
      <c r="N338" s="338"/>
      <c r="O338" s="309"/>
      <c r="P338" s="267"/>
      <c r="Q338" s="68"/>
      <c r="R338" s="52"/>
      <c r="S338" s="52"/>
      <c r="T338" s="52"/>
    </row>
    <row r="339" spans="1:20" ht="12.75">
      <c r="A339" s="64"/>
      <c r="B339" s="255"/>
      <c r="C339" s="65"/>
      <c r="D339" s="70"/>
      <c r="E339" s="118"/>
      <c r="F339" s="67"/>
      <c r="G339" s="66"/>
      <c r="H339" s="147"/>
      <c r="I339" s="150"/>
      <c r="J339" s="66"/>
      <c r="K339" s="138"/>
      <c r="L339" s="56"/>
      <c r="M339" s="57"/>
      <c r="N339" s="338"/>
      <c r="O339" s="309"/>
      <c r="P339" s="267"/>
      <c r="Q339" s="68"/>
      <c r="R339" s="52"/>
      <c r="S339" s="52"/>
      <c r="T339" s="52"/>
    </row>
    <row r="340" spans="1:20" ht="12.75">
      <c r="A340" s="64"/>
      <c r="B340" s="255"/>
      <c r="C340" s="65"/>
      <c r="D340" s="70"/>
      <c r="E340" s="118"/>
      <c r="F340" s="67"/>
      <c r="G340" s="66"/>
      <c r="H340" s="147"/>
      <c r="I340" s="150"/>
      <c r="J340" s="66"/>
      <c r="K340" s="138"/>
      <c r="L340" s="56"/>
      <c r="M340" s="57"/>
      <c r="N340" s="338"/>
      <c r="O340" s="309"/>
      <c r="P340" s="267"/>
      <c r="Q340" s="68"/>
      <c r="R340" s="52"/>
      <c r="S340" s="52"/>
      <c r="T340" s="52"/>
    </row>
    <row r="341" spans="1:20" ht="12.75">
      <c r="A341" s="64"/>
      <c r="B341" s="255"/>
      <c r="C341" s="65"/>
      <c r="D341" s="70"/>
      <c r="E341" s="118"/>
      <c r="F341" s="67"/>
      <c r="G341" s="66"/>
      <c r="H341" s="147"/>
      <c r="I341" s="150"/>
      <c r="J341" s="66"/>
      <c r="K341" s="138"/>
      <c r="L341" s="56"/>
      <c r="M341" s="57"/>
      <c r="N341" s="338"/>
      <c r="O341" s="309"/>
      <c r="P341" s="267"/>
      <c r="Q341" s="68"/>
      <c r="R341" s="52"/>
      <c r="S341" s="52"/>
      <c r="T341" s="52"/>
    </row>
    <row r="342" spans="1:20" ht="12.75">
      <c r="A342" s="64"/>
      <c r="B342" s="255"/>
      <c r="C342" s="65"/>
      <c r="D342" s="70"/>
      <c r="E342" s="118"/>
      <c r="F342" s="67"/>
      <c r="G342" s="66"/>
      <c r="H342" s="147"/>
      <c r="I342" s="150"/>
      <c r="J342" s="66"/>
      <c r="K342" s="138"/>
      <c r="L342" s="56"/>
      <c r="M342" s="57"/>
      <c r="N342" s="338"/>
      <c r="O342" s="309"/>
      <c r="P342" s="267"/>
      <c r="Q342" s="68"/>
      <c r="R342" s="52"/>
      <c r="S342" s="52"/>
      <c r="T342" s="52"/>
    </row>
    <row r="343" spans="1:20" ht="12.75">
      <c r="A343" s="64"/>
      <c r="B343" s="255"/>
      <c r="C343" s="65"/>
      <c r="D343" s="70"/>
      <c r="E343" s="118"/>
      <c r="F343" s="67"/>
      <c r="G343" s="66"/>
      <c r="H343" s="147"/>
      <c r="I343" s="150"/>
      <c r="J343" s="66"/>
      <c r="K343" s="138"/>
      <c r="L343" s="56"/>
      <c r="M343" s="57"/>
      <c r="N343" s="338"/>
      <c r="O343" s="309"/>
      <c r="P343" s="267"/>
      <c r="Q343" s="68"/>
      <c r="R343" s="52"/>
      <c r="S343" s="52"/>
      <c r="T343" s="52"/>
    </row>
    <row r="344" spans="1:20" ht="12.75">
      <c r="A344" s="64"/>
      <c r="B344" s="255"/>
      <c r="C344" s="65"/>
      <c r="D344" s="70"/>
      <c r="E344" s="118"/>
      <c r="F344" s="67"/>
      <c r="G344" s="66"/>
      <c r="H344" s="147"/>
      <c r="I344" s="150"/>
      <c r="J344" s="66"/>
      <c r="K344" s="138"/>
      <c r="L344" s="56"/>
      <c r="M344" s="57"/>
      <c r="N344" s="338"/>
      <c r="O344" s="309"/>
      <c r="P344" s="267"/>
      <c r="Q344" s="68"/>
      <c r="R344" s="52"/>
      <c r="S344" s="52"/>
      <c r="T344" s="52"/>
    </row>
    <row r="345" spans="1:24" ht="12.75">
      <c r="A345" s="64"/>
      <c r="B345" s="255"/>
      <c r="C345" s="65"/>
      <c r="D345" s="70"/>
      <c r="E345" s="118"/>
      <c r="F345" s="67"/>
      <c r="G345" s="66"/>
      <c r="H345" s="147"/>
      <c r="I345" s="150"/>
      <c r="J345" s="66"/>
      <c r="K345" s="138"/>
      <c r="L345" s="56"/>
      <c r="M345" s="57"/>
      <c r="N345" s="338"/>
      <c r="O345" s="309"/>
      <c r="P345" s="267"/>
      <c r="Q345" s="68"/>
      <c r="R345" s="52"/>
      <c r="S345" s="52"/>
      <c r="T345" s="52"/>
      <c r="X345" s="385"/>
    </row>
    <row r="346" spans="1:20" ht="12.75">
      <c r="A346" s="64"/>
      <c r="B346" s="255"/>
      <c r="C346" s="65"/>
      <c r="D346" s="70"/>
      <c r="E346" s="118"/>
      <c r="F346" s="67"/>
      <c r="G346" s="66"/>
      <c r="H346" s="147"/>
      <c r="I346" s="150"/>
      <c r="J346" s="66"/>
      <c r="K346" s="138"/>
      <c r="L346" s="56"/>
      <c r="M346" s="57"/>
      <c r="N346" s="338"/>
      <c r="O346" s="309"/>
      <c r="P346" s="267"/>
      <c r="Q346" s="68"/>
      <c r="R346" s="52"/>
      <c r="S346" s="52"/>
      <c r="T346" s="52"/>
    </row>
    <row r="347" spans="1:20" ht="12.75">
      <c r="A347" s="64"/>
      <c r="B347" s="255"/>
      <c r="C347" s="65"/>
      <c r="D347" s="70"/>
      <c r="E347" s="118"/>
      <c r="F347" s="67"/>
      <c r="G347" s="66"/>
      <c r="H347" s="147"/>
      <c r="I347" s="150"/>
      <c r="J347" s="66"/>
      <c r="K347" s="138"/>
      <c r="L347" s="56"/>
      <c r="M347" s="57"/>
      <c r="N347" s="338"/>
      <c r="O347" s="309"/>
      <c r="P347" s="267"/>
      <c r="Q347" s="68"/>
      <c r="R347" s="52"/>
      <c r="S347" s="52"/>
      <c r="T347" s="52"/>
    </row>
    <row r="348" spans="1:20" ht="12.75">
      <c r="A348" s="64"/>
      <c r="B348" s="255"/>
      <c r="C348" s="65"/>
      <c r="D348" s="70"/>
      <c r="E348" s="118"/>
      <c r="F348" s="67"/>
      <c r="G348" s="66"/>
      <c r="H348" s="147"/>
      <c r="I348" s="150"/>
      <c r="J348" s="66"/>
      <c r="K348" s="138"/>
      <c r="L348" s="56"/>
      <c r="M348" s="57"/>
      <c r="N348" s="338"/>
      <c r="O348" s="309"/>
      <c r="P348" s="267"/>
      <c r="Q348" s="68"/>
      <c r="R348" s="52"/>
      <c r="S348" s="52"/>
      <c r="T348" s="52"/>
    </row>
    <row r="349" spans="1:27" ht="12.75">
      <c r="A349" s="64"/>
      <c r="B349" s="255"/>
      <c r="C349" s="65"/>
      <c r="D349" s="70"/>
      <c r="E349" s="118"/>
      <c r="F349" s="67"/>
      <c r="G349" s="66"/>
      <c r="H349" s="147"/>
      <c r="I349" s="150"/>
      <c r="J349" s="66"/>
      <c r="K349" s="138"/>
      <c r="L349" s="56"/>
      <c r="M349" s="57"/>
      <c r="N349" s="338"/>
      <c r="O349" s="309"/>
      <c r="P349" s="267"/>
      <c r="Q349" s="68"/>
      <c r="R349" s="52"/>
      <c r="S349" s="52"/>
      <c r="T349" s="52"/>
      <c r="AA349" s="2"/>
    </row>
    <row r="350" spans="1:27" ht="12.75">
      <c r="A350" s="64"/>
      <c r="B350" s="255"/>
      <c r="C350" s="65"/>
      <c r="D350" s="70"/>
      <c r="E350" s="118"/>
      <c r="F350" s="67"/>
      <c r="G350" s="66"/>
      <c r="H350" s="147"/>
      <c r="I350" s="150"/>
      <c r="J350" s="66"/>
      <c r="K350" s="138"/>
      <c r="L350" s="56"/>
      <c r="M350" s="57"/>
      <c r="N350" s="338"/>
      <c r="O350" s="309"/>
      <c r="P350" s="267"/>
      <c r="Q350" s="68"/>
      <c r="R350" s="52"/>
      <c r="S350" s="52"/>
      <c r="T350" s="52"/>
      <c r="AA350" s="2"/>
    </row>
    <row r="351" spans="1:27" ht="12.75">
      <c r="A351" s="64"/>
      <c r="B351" s="255"/>
      <c r="C351" s="65"/>
      <c r="D351" s="70"/>
      <c r="E351" s="118"/>
      <c r="F351" s="67"/>
      <c r="G351" s="66"/>
      <c r="H351" s="147"/>
      <c r="I351" s="150"/>
      <c r="J351" s="66"/>
      <c r="K351" s="138"/>
      <c r="L351" s="56"/>
      <c r="M351" s="57"/>
      <c r="N351" s="338"/>
      <c r="O351" s="309"/>
      <c r="P351" s="267"/>
      <c r="Q351" s="68"/>
      <c r="R351" s="52"/>
      <c r="S351" s="52"/>
      <c r="T351" s="52"/>
      <c r="AA351" s="2"/>
    </row>
    <row r="352" spans="1:27" ht="12.75">
      <c r="A352" s="64"/>
      <c r="B352" s="255"/>
      <c r="C352" s="65"/>
      <c r="D352" s="70"/>
      <c r="E352" s="118"/>
      <c r="F352" s="67"/>
      <c r="G352" s="66"/>
      <c r="H352" s="147"/>
      <c r="I352" s="150"/>
      <c r="J352" s="66"/>
      <c r="K352" s="138"/>
      <c r="L352" s="56"/>
      <c r="M352" s="57"/>
      <c r="N352" s="338"/>
      <c r="O352" s="309"/>
      <c r="P352" s="267"/>
      <c r="Q352" s="68"/>
      <c r="R352" s="52"/>
      <c r="S352" s="52"/>
      <c r="T352" s="52"/>
      <c r="AA352" s="2"/>
    </row>
    <row r="353" spans="1:27" ht="12.75">
      <c r="A353" s="64"/>
      <c r="B353" s="255"/>
      <c r="C353" s="65"/>
      <c r="D353" s="70"/>
      <c r="E353" s="118"/>
      <c r="F353" s="67"/>
      <c r="G353" s="66"/>
      <c r="H353" s="147"/>
      <c r="I353" s="150"/>
      <c r="J353" s="66"/>
      <c r="K353" s="138"/>
      <c r="L353" s="56"/>
      <c r="M353" s="57"/>
      <c r="N353" s="338"/>
      <c r="O353" s="309"/>
      <c r="P353" s="267"/>
      <c r="Q353" s="68"/>
      <c r="R353" s="52"/>
      <c r="S353" s="52"/>
      <c r="T353" s="52"/>
      <c r="AA353" s="2"/>
    </row>
    <row r="354" spans="1:27" ht="12.75">
      <c r="A354" s="64"/>
      <c r="B354" s="255"/>
      <c r="C354" s="65"/>
      <c r="D354" s="70"/>
      <c r="E354" s="118"/>
      <c r="F354" s="67"/>
      <c r="G354" s="66"/>
      <c r="H354" s="147"/>
      <c r="I354" s="150"/>
      <c r="J354" s="66"/>
      <c r="K354" s="138"/>
      <c r="L354" s="56"/>
      <c r="M354" s="57"/>
      <c r="N354" s="338"/>
      <c r="O354" s="309"/>
      <c r="P354" s="267"/>
      <c r="Q354" s="68"/>
      <c r="R354" s="52"/>
      <c r="S354" s="52"/>
      <c r="T354" s="52"/>
      <c r="AA354" s="2"/>
    </row>
    <row r="355" spans="1:27" ht="12.75">
      <c r="A355" s="64"/>
      <c r="B355" s="255"/>
      <c r="C355" s="65"/>
      <c r="D355" s="70"/>
      <c r="E355" s="118"/>
      <c r="F355" s="67"/>
      <c r="G355" s="66"/>
      <c r="H355" s="147"/>
      <c r="I355" s="150"/>
      <c r="J355" s="66"/>
      <c r="K355" s="138"/>
      <c r="L355" s="56"/>
      <c r="M355" s="57"/>
      <c r="N355" s="338"/>
      <c r="O355" s="309"/>
      <c r="P355" s="267"/>
      <c r="Q355" s="68"/>
      <c r="R355" s="52"/>
      <c r="S355" s="52"/>
      <c r="T355" s="52"/>
      <c r="AA355" s="2"/>
    </row>
    <row r="356" spans="1:27" ht="12.75">
      <c r="A356" s="64"/>
      <c r="B356" s="255"/>
      <c r="C356" s="65"/>
      <c r="D356" s="70"/>
      <c r="E356" s="118"/>
      <c r="F356" s="67"/>
      <c r="G356" s="66"/>
      <c r="H356" s="147"/>
      <c r="I356" s="150"/>
      <c r="J356" s="66"/>
      <c r="K356" s="138"/>
      <c r="L356" s="56"/>
      <c r="M356" s="57"/>
      <c r="N356" s="338"/>
      <c r="O356" s="309"/>
      <c r="P356" s="267"/>
      <c r="Q356" s="68"/>
      <c r="R356" s="71"/>
      <c r="S356" s="142"/>
      <c r="T356" s="69"/>
      <c r="AA356" s="2"/>
    </row>
    <row r="357" spans="1:27" ht="12.75">
      <c r="A357" s="64"/>
      <c r="B357" s="255"/>
      <c r="C357" s="65"/>
      <c r="D357" s="70"/>
      <c r="E357" s="118"/>
      <c r="F357" s="67"/>
      <c r="G357" s="66"/>
      <c r="H357" s="147"/>
      <c r="I357" s="150"/>
      <c r="J357" s="66"/>
      <c r="K357" s="138"/>
      <c r="L357" s="56"/>
      <c r="M357" s="57"/>
      <c r="N357" s="338"/>
      <c r="O357" s="309"/>
      <c r="P357" s="267"/>
      <c r="Q357" s="68"/>
      <c r="R357" s="71"/>
      <c r="S357" s="142"/>
      <c r="T357" s="69"/>
      <c r="AA357" s="2"/>
    </row>
    <row r="358" spans="1:27" ht="12.75">
      <c r="A358" s="64"/>
      <c r="B358" s="255"/>
      <c r="C358" s="65"/>
      <c r="D358" s="70"/>
      <c r="E358" s="118"/>
      <c r="F358" s="67"/>
      <c r="G358" s="66"/>
      <c r="H358" s="147"/>
      <c r="I358" s="150"/>
      <c r="J358" s="66"/>
      <c r="K358" s="138"/>
      <c r="L358" s="56"/>
      <c r="M358" s="57"/>
      <c r="N358" s="338"/>
      <c r="O358" s="309"/>
      <c r="P358" s="267"/>
      <c r="Q358" s="68"/>
      <c r="R358" s="71"/>
      <c r="S358" s="142"/>
      <c r="T358" s="69"/>
      <c r="AA358" s="2"/>
    </row>
    <row r="359" spans="1:20" ht="12.75">
      <c r="A359" s="64"/>
      <c r="B359" s="255"/>
      <c r="C359" s="65"/>
      <c r="D359" s="70"/>
      <c r="E359" s="118"/>
      <c r="F359" s="67"/>
      <c r="G359" s="66"/>
      <c r="H359" s="147"/>
      <c r="I359" s="150"/>
      <c r="J359" s="66"/>
      <c r="K359" s="138"/>
      <c r="L359" s="56"/>
      <c r="M359" s="57"/>
      <c r="N359" s="338"/>
      <c r="O359" s="309"/>
      <c r="P359" s="267"/>
      <c r="Q359" s="68"/>
      <c r="R359" s="71"/>
      <c r="S359" s="142"/>
      <c r="T359" s="69"/>
    </row>
    <row r="360" spans="1:20" ht="12.75">
      <c r="A360" s="64"/>
      <c r="B360" s="255"/>
      <c r="C360" s="65"/>
      <c r="D360" s="70"/>
      <c r="E360" s="118"/>
      <c r="F360" s="67"/>
      <c r="G360" s="66"/>
      <c r="H360" s="147"/>
      <c r="I360" s="150"/>
      <c r="J360" s="66"/>
      <c r="K360" s="138"/>
      <c r="L360" s="56"/>
      <c r="M360" s="57"/>
      <c r="N360" s="338"/>
      <c r="O360" s="309"/>
      <c r="P360" s="267"/>
      <c r="Q360" s="68"/>
      <c r="R360" s="71"/>
      <c r="S360" s="142"/>
      <c r="T360" s="69"/>
    </row>
    <row r="361" spans="1:20" ht="12.75">
      <c r="A361" s="64"/>
      <c r="B361" s="255"/>
      <c r="C361" s="65"/>
      <c r="D361" s="70"/>
      <c r="E361" s="118"/>
      <c r="F361" s="67"/>
      <c r="G361" s="66"/>
      <c r="H361" s="147"/>
      <c r="I361" s="150"/>
      <c r="J361" s="66"/>
      <c r="K361" s="138"/>
      <c r="L361" s="56"/>
      <c r="M361" s="57"/>
      <c r="N361" s="338"/>
      <c r="O361" s="309"/>
      <c r="P361" s="267"/>
      <c r="Q361" s="68"/>
      <c r="R361" s="71"/>
      <c r="S361" s="71"/>
      <c r="T361" s="71"/>
    </row>
    <row r="362" spans="1:20" ht="12.75">
      <c r="A362" s="64"/>
      <c r="B362" s="255"/>
      <c r="C362" s="65"/>
      <c r="D362" s="70"/>
      <c r="E362" s="118"/>
      <c r="F362" s="67"/>
      <c r="G362" s="66"/>
      <c r="H362" s="147"/>
      <c r="I362" s="150"/>
      <c r="J362" s="66"/>
      <c r="K362" s="138"/>
      <c r="L362" s="56"/>
      <c r="M362" s="57"/>
      <c r="N362" s="338"/>
      <c r="O362" s="309"/>
      <c r="P362" s="267"/>
      <c r="Q362" s="68"/>
      <c r="R362" s="71"/>
      <c r="S362" s="71"/>
      <c r="T362" s="71"/>
    </row>
    <row r="363" spans="1:20" ht="12.75">
      <c r="A363" s="64"/>
      <c r="B363" s="255"/>
      <c r="C363" s="65"/>
      <c r="D363" s="70"/>
      <c r="E363" s="118"/>
      <c r="F363" s="67"/>
      <c r="G363" s="66"/>
      <c r="H363" s="147"/>
      <c r="I363" s="150"/>
      <c r="J363" s="66"/>
      <c r="K363" s="138"/>
      <c r="L363" s="56"/>
      <c r="M363" s="57"/>
      <c r="N363" s="338"/>
      <c r="O363" s="309"/>
      <c r="P363" s="267"/>
      <c r="Q363" s="68"/>
      <c r="R363" s="71"/>
      <c r="S363" s="71"/>
      <c r="T363" s="71"/>
    </row>
    <row r="364" spans="1:20" ht="12.75">
      <c r="A364" s="64"/>
      <c r="B364" s="255"/>
      <c r="C364" s="65"/>
      <c r="D364" s="70"/>
      <c r="E364" s="118"/>
      <c r="F364" s="67"/>
      <c r="G364" s="66"/>
      <c r="H364" s="147"/>
      <c r="I364" s="150"/>
      <c r="J364" s="66"/>
      <c r="K364" s="138"/>
      <c r="L364" s="56"/>
      <c r="M364" s="57"/>
      <c r="N364" s="338"/>
      <c r="O364" s="309"/>
      <c r="P364" s="267"/>
      <c r="Q364" s="68"/>
      <c r="R364" s="71"/>
      <c r="S364" s="71"/>
      <c r="T364" s="71"/>
    </row>
    <row r="365" spans="1:20" ht="12.75">
      <c r="A365" s="64"/>
      <c r="B365" s="255"/>
      <c r="C365" s="65"/>
      <c r="D365" s="70"/>
      <c r="E365" s="118"/>
      <c r="F365" s="67"/>
      <c r="G365" s="66"/>
      <c r="H365" s="147"/>
      <c r="I365" s="150"/>
      <c r="J365" s="66"/>
      <c r="K365" s="138"/>
      <c r="L365" s="56"/>
      <c r="M365" s="57"/>
      <c r="N365" s="338"/>
      <c r="O365" s="309"/>
      <c r="P365" s="267"/>
      <c r="Q365" s="68"/>
      <c r="R365" s="71"/>
      <c r="S365" s="71"/>
      <c r="T365" s="71"/>
    </row>
    <row r="366" spans="1:20" ht="12.75">
      <c r="A366" s="64"/>
      <c r="B366" s="255"/>
      <c r="C366" s="65"/>
      <c r="D366" s="70"/>
      <c r="E366" s="118"/>
      <c r="F366" s="67"/>
      <c r="G366" s="66"/>
      <c r="H366" s="147"/>
      <c r="I366" s="150"/>
      <c r="J366" s="66"/>
      <c r="K366" s="138"/>
      <c r="L366" s="56"/>
      <c r="M366" s="57"/>
      <c r="N366" s="338"/>
      <c r="O366" s="309"/>
      <c r="P366" s="267"/>
      <c r="Q366" s="68"/>
      <c r="R366" s="71"/>
      <c r="S366" s="71"/>
      <c r="T366" s="71"/>
    </row>
    <row r="367" spans="1:20" ht="12.75">
      <c r="A367" s="64"/>
      <c r="B367" s="255"/>
      <c r="C367" s="65"/>
      <c r="D367" s="70"/>
      <c r="E367" s="118"/>
      <c r="F367" s="67"/>
      <c r="G367" s="66"/>
      <c r="H367" s="147"/>
      <c r="I367" s="150"/>
      <c r="J367" s="66"/>
      <c r="K367" s="138"/>
      <c r="L367" s="56"/>
      <c r="M367" s="57"/>
      <c r="N367" s="338"/>
      <c r="O367" s="309"/>
      <c r="P367" s="267"/>
      <c r="Q367" s="68"/>
      <c r="R367" s="71"/>
      <c r="S367" s="71"/>
      <c r="T367" s="71"/>
    </row>
    <row r="368" spans="1:20" ht="12.75">
      <c r="A368" s="64"/>
      <c r="B368" s="255"/>
      <c r="C368" s="65"/>
      <c r="D368" s="70"/>
      <c r="E368" s="118"/>
      <c r="F368" s="67"/>
      <c r="G368" s="66"/>
      <c r="H368" s="147"/>
      <c r="I368" s="150"/>
      <c r="J368" s="66"/>
      <c r="K368" s="138"/>
      <c r="L368" s="56"/>
      <c r="M368" s="57"/>
      <c r="N368" s="338"/>
      <c r="O368" s="309"/>
      <c r="P368" s="267"/>
      <c r="Q368" s="68"/>
      <c r="R368" s="71"/>
      <c r="S368" s="71"/>
      <c r="T368" s="71"/>
    </row>
    <row r="369" spans="1:20" ht="12.75">
      <c r="A369" s="64"/>
      <c r="B369" s="255"/>
      <c r="C369" s="65"/>
      <c r="D369" s="70"/>
      <c r="E369" s="118"/>
      <c r="F369" s="67"/>
      <c r="G369" s="66"/>
      <c r="H369" s="147"/>
      <c r="I369" s="150"/>
      <c r="J369" s="66"/>
      <c r="K369" s="138"/>
      <c r="L369" s="56"/>
      <c r="M369" s="57"/>
      <c r="N369" s="338"/>
      <c r="O369" s="309"/>
      <c r="P369" s="267"/>
      <c r="Q369" s="68"/>
      <c r="R369" s="71"/>
      <c r="S369" s="71"/>
      <c r="T369" s="71"/>
    </row>
    <row r="370" spans="1:20" ht="12.75">
      <c r="A370" s="64"/>
      <c r="B370" s="255"/>
      <c r="C370" s="65"/>
      <c r="D370" s="70"/>
      <c r="E370" s="118"/>
      <c r="F370" s="67"/>
      <c r="G370" s="66"/>
      <c r="H370" s="147"/>
      <c r="I370" s="150"/>
      <c r="J370" s="66"/>
      <c r="K370" s="138"/>
      <c r="L370" s="56"/>
      <c r="M370" s="57"/>
      <c r="N370" s="338"/>
      <c r="O370" s="309"/>
      <c r="P370" s="267"/>
      <c r="Q370" s="68"/>
      <c r="R370" s="71"/>
      <c r="S370" s="71"/>
      <c r="T370" s="71"/>
    </row>
    <row r="371" spans="1:20" ht="12.75">
      <c r="A371" s="64"/>
      <c r="B371" s="255"/>
      <c r="C371" s="65"/>
      <c r="D371" s="70"/>
      <c r="E371" s="118"/>
      <c r="F371" s="67"/>
      <c r="G371" s="66"/>
      <c r="H371" s="147"/>
      <c r="I371" s="150"/>
      <c r="J371" s="66"/>
      <c r="K371" s="138"/>
      <c r="L371" s="56"/>
      <c r="M371" s="57"/>
      <c r="N371" s="338"/>
      <c r="O371" s="309"/>
      <c r="P371" s="267"/>
      <c r="Q371" s="68"/>
      <c r="R371" s="71"/>
      <c r="S371" s="71"/>
      <c r="T371" s="71"/>
    </row>
    <row r="372" spans="1:20" ht="12.75">
      <c r="A372" s="64"/>
      <c r="B372" s="255"/>
      <c r="C372" s="65"/>
      <c r="D372" s="70"/>
      <c r="E372" s="118"/>
      <c r="F372" s="67"/>
      <c r="G372" s="66"/>
      <c r="H372" s="147"/>
      <c r="I372" s="150"/>
      <c r="J372" s="66"/>
      <c r="K372" s="138"/>
      <c r="L372" s="56"/>
      <c r="M372" s="57"/>
      <c r="N372" s="338"/>
      <c r="O372" s="309"/>
      <c r="P372" s="267"/>
      <c r="Q372" s="68"/>
      <c r="R372" s="71"/>
      <c r="S372" s="71"/>
      <c r="T372" s="71"/>
    </row>
    <row r="373" spans="1:20" ht="12.75">
      <c r="A373" s="64"/>
      <c r="B373" s="255"/>
      <c r="C373" s="65"/>
      <c r="D373" s="70"/>
      <c r="E373" s="118"/>
      <c r="F373" s="67"/>
      <c r="G373" s="66"/>
      <c r="H373" s="147"/>
      <c r="I373" s="150"/>
      <c r="J373" s="66"/>
      <c r="K373" s="138"/>
      <c r="L373" s="56"/>
      <c r="M373" s="57"/>
      <c r="N373" s="338"/>
      <c r="O373" s="309"/>
      <c r="P373" s="267"/>
      <c r="Q373" s="68"/>
      <c r="R373" s="71"/>
      <c r="S373" s="71"/>
      <c r="T373" s="71"/>
    </row>
    <row r="374" spans="1:20" ht="12.75">
      <c r="A374" s="64"/>
      <c r="B374" s="255"/>
      <c r="C374" s="65"/>
      <c r="D374" s="70"/>
      <c r="E374" s="118"/>
      <c r="F374" s="67"/>
      <c r="G374" s="66"/>
      <c r="H374" s="147"/>
      <c r="I374" s="150"/>
      <c r="J374" s="66"/>
      <c r="K374" s="138"/>
      <c r="L374" s="56"/>
      <c r="M374" s="57"/>
      <c r="N374" s="338"/>
      <c r="O374" s="309"/>
      <c r="P374" s="267"/>
      <c r="Q374" s="68"/>
      <c r="R374" s="71"/>
      <c r="S374" s="71"/>
      <c r="T374" s="71"/>
    </row>
    <row r="375" spans="1:20" ht="12.75">
      <c r="A375" s="64"/>
      <c r="B375" s="255"/>
      <c r="C375" s="65"/>
      <c r="D375" s="70"/>
      <c r="E375" s="118"/>
      <c r="F375" s="67"/>
      <c r="G375" s="66"/>
      <c r="H375" s="147"/>
      <c r="I375" s="150"/>
      <c r="J375" s="66"/>
      <c r="K375" s="138"/>
      <c r="L375" s="56"/>
      <c r="M375" s="57"/>
      <c r="N375" s="338"/>
      <c r="O375" s="309"/>
      <c r="P375" s="267"/>
      <c r="Q375" s="68"/>
      <c r="R375" s="71"/>
      <c r="S375" s="71"/>
      <c r="T375" s="71"/>
    </row>
    <row r="376" spans="1:20" ht="12.75">
      <c r="A376" s="64"/>
      <c r="B376" s="255"/>
      <c r="C376" s="65"/>
      <c r="D376" s="70"/>
      <c r="E376" s="118"/>
      <c r="F376" s="67"/>
      <c r="G376" s="66"/>
      <c r="H376" s="147"/>
      <c r="I376" s="150"/>
      <c r="J376" s="66"/>
      <c r="K376" s="138"/>
      <c r="L376" s="56"/>
      <c r="M376" s="57"/>
      <c r="N376" s="338"/>
      <c r="O376" s="309"/>
      <c r="P376" s="267"/>
      <c r="Q376" s="68"/>
      <c r="R376" s="71"/>
      <c r="S376" s="71"/>
      <c r="T376" s="71"/>
    </row>
    <row r="377" spans="1:20" ht="12.75">
      <c r="A377" s="64"/>
      <c r="B377" s="255"/>
      <c r="C377" s="65"/>
      <c r="D377" s="70"/>
      <c r="E377" s="118"/>
      <c r="F377" s="67"/>
      <c r="G377" s="66"/>
      <c r="H377" s="147"/>
      <c r="I377" s="150"/>
      <c r="J377" s="66"/>
      <c r="K377" s="138"/>
      <c r="L377" s="56"/>
      <c r="M377" s="57"/>
      <c r="N377" s="338"/>
      <c r="O377" s="309"/>
      <c r="P377" s="267"/>
      <c r="Q377" s="68"/>
      <c r="R377" s="71"/>
      <c r="S377" s="71"/>
      <c r="T377" s="71"/>
    </row>
    <row r="378" spans="1:20" ht="12.75">
      <c r="A378" s="64"/>
      <c r="B378" s="255"/>
      <c r="C378" s="65"/>
      <c r="D378" s="70"/>
      <c r="E378" s="118"/>
      <c r="F378" s="67"/>
      <c r="G378" s="66"/>
      <c r="H378" s="147"/>
      <c r="I378" s="150"/>
      <c r="J378" s="66"/>
      <c r="K378" s="138"/>
      <c r="L378" s="56"/>
      <c r="M378" s="57"/>
      <c r="N378" s="338"/>
      <c r="O378" s="309"/>
      <c r="P378" s="267"/>
      <c r="Q378" s="68"/>
      <c r="R378" s="71"/>
      <c r="S378" s="71"/>
      <c r="T378" s="71"/>
    </row>
    <row r="379" spans="1:20" ht="12.75">
      <c r="A379" s="64"/>
      <c r="B379" s="255"/>
      <c r="C379" s="65"/>
      <c r="D379" s="70"/>
      <c r="E379" s="118"/>
      <c r="F379" s="67"/>
      <c r="G379" s="66"/>
      <c r="H379" s="147"/>
      <c r="I379" s="150"/>
      <c r="J379" s="66"/>
      <c r="K379" s="138"/>
      <c r="L379" s="56"/>
      <c r="M379" s="57"/>
      <c r="N379" s="338"/>
      <c r="O379" s="309"/>
      <c r="P379" s="267"/>
      <c r="Q379" s="68"/>
      <c r="R379" s="71"/>
      <c r="S379" s="71"/>
      <c r="T379" s="71"/>
    </row>
    <row r="380" spans="1:20" ht="12.75">
      <c r="A380" s="64"/>
      <c r="B380" s="255"/>
      <c r="C380" s="65"/>
      <c r="D380" s="70"/>
      <c r="E380" s="118"/>
      <c r="F380" s="67"/>
      <c r="G380" s="66"/>
      <c r="H380" s="147"/>
      <c r="I380" s="150"/>
      <c r="J380" s="66"/>
      <c r="K380" s="138"/>
      <c r="L380" s="56"/>
      <c r="M380" s="57"/>
      <c r="N380" s="338"/>
      <c r="O380" s="309"/>
      <c r="P380" s="267"/>
      <c r="Q380" s="68"/>
      <c r="R380" s="71"/>
      <c r="S380" s="71"/>
      <c r="T380" s="71"/>
    </row>
    <row r="381" spans="1:20" ht="12.75">
      <c r="A381" s="64"/>
      <c r="B381" s="255"/>
      <c r="C381" s="65"/>
      <c r="D381" s="70"/>
      <c r="E381" s="118"/>
      <c r="F381" s="67"/>
      <c r="G381" s="66"/>
      <c r="H381" s="147"/>
      <c r="I381" s="150"/>
      <c r="J381" s="66"/>
      <c r="K381" s="138"/>
      <c r="L381" s="56"/>
      <c r="M381" s="57"/>
      <c r="N381" s="338"/>
      <c r="O381" s="309"/>
      <c r="P381" s="267"/>
      <c r="Q381" s="68"/>
      <c r="R381" s="71"/>
      <c r="S381" s="71"/>
      <c r="T381" s="71"/>
    </row>
    <row r="382" spans="1:20" ht="12.75">
      <c r="A382" s="64"/>
      <c r="B382" s="255"/>
      <c r="C382" s="65"/>
      <c r="D382" s="70"/>
      <c r="E382" s="118"/>
      <c r="F382" s="67"/>
      <c r="G382" s="66"/>
      <c r="H382" s="147"/>
      <c r="I382" s="150"/>
      <c r="J382" s="66"/>
      <c r="K382" s="138"/>
      <c r="L382" s="56"/>
      <c r="M382" s="57"/>
      <c r="N382" s="338"/>
      <c r="O382" s="309"/>
      <c r="P382" s="267"/>
      <c r="Q382" s="68"/>
      <c r="R382" s="71"/>
      <c r="S382" s="71"/>
      <c r="T382" s="71"/>
    </row>
    <row r="383" spans="1:20" ht="12.75">
      <c r="A383" s="64"/>
      <c r="B383" s="255"/>
      <c r="C383" s="65"/>
      <c r="D383" s="70"/>
      <c r="E383" s="118"/>
      <c r="F383" s="67"/>
      <c r="G383" s="66"/>
      <c r="H383" s="147"/>
      <c r="I383" s="150"/>
      <c r="J383" s="66"/>
      <c r="K383" s="138"/>
      <c r="L383" s="56"/>
      <c r="M383" s="57"/>
      <c r="N383" s="338"/>
      <c r="O383" s="309"/>
      <c r="P383" s="267"/>
      <c r="Q383" s="68"/>
      <c r="R383" s="71"/>
      <c r="S383" s="71"/>
      <c r="T383" s="71"/>
    </row>
    <row r="384" spans="1:20" ht="12.75">
      <c r="A384" s="64"/>
      <c r="B384" s="255"/>
      <c r="C384" s="65"/>
      <c r="D384" s="70"/>
      <c r="E384" s="118"/>
      <c r="F384" s="67"/>
      <c r="G384" s="66"/>
      <c r="H384" s="147"/>
      <c r="I384" s="150"/>
      <c r="J384" s="66"/>
      <c r="K384" s="138"/>
      <c r="L384" s="56"/>
      <c r="M384" s="57"/>
      <c r="N384" s="338"/>
      <c r="O384" s="309"/>
      <c r="P384" s="267"/>
      <c r="Q384" s="68"/>
      <c r="R384" s="71"/>
      <c r="S384" s="71"/>
      <c r="T384" s="71"/>
    </row>
    <row r="385" spans="1:20" ht="12.75">
      <c r="A385" s="64"/>
      <c r="B385" s="255"/>
      <c r="C385" s="65"/>
      <c r="D385" s="70"/>
      <c r="E385" s="118"/>
      <c r="F385" s="67"/>
      <c r="G385" s="66"/>
      <c r="H385" s="147"/>
      <c r="I385" s="150"/>
      <c r="J385" s="66"/>
      <c r="K385" s="138"/>
      <c r="L385" s="56"/>
      <c r="M385" s="57"/>
      <c r="N385" s="338"/>
      <c r="O385" s="309"/>
      <c r="P385" s="267"/>
      <c r="Q385" s="68"/>
      <c r="R385" s="71"/>
      <c r="S385" s="71"/>
      <c r="T385" s="71"/>
    </row>
    <row r="386" spans="1:20" ht="12.75">
      <c r="A386" s="64"/>
      <c r="B386" s="255"/>
      <c r="C386" s="65"/>
      <c r="D386" s="70"/>
      <c r="E386" s="118"/>
      <c r="F386" s="67"/>
      <c r="G386" s="66"/>
      <c r="H386" s="147"/>
      <c r="I386" s="150"/>
      <c r="J386" s="66"/>
      <c r="K386" s="138"/>
      <c r="L386" s="56"/>
      <c r="M386" s="57"/>
      <c r="N386" s="338"/>
      <c r="O386" s="309"/>
      <c r="P386" s="267"/>
      <c r="Q386" s="68"/>
      <c r="R386" s="71"/>
      <c r="S386" s="71"/>
      <c r="T386" s="71"/>
    </row>
    <row r="387" spans="1:20" ht="12.75">
      <c r="A387" s="64"/>
      <c r="B387" s="255"/>
      <c r="C387" s="65"/>
      <c r="D387" s="70"/>
      <c r="E387" s="118"/>
      <c r="F387" s="67"/>
      <c r="G387" s="66"/>
      <c r="H387" s="147"/>
      <c r="I387" s="150"/>
      <c r="J387" s="66"/>
      <c r="K387" s="138"/>
      <c r="L387" s="56"/>
      <c r="M387" s="57"/>
      <c r="N387" s="338"/>
      <c r="O387" s="309"/>
      <c r="P387" s="267"/>
      <c r="Q387" s="68"/>
      <c r="R387" s="71"/>
      <c r="S387" s="71"/>
      <c r="T387" s="71"/>
    </row>
    <row r="388" spans="1:20" ht="12.75">
      <c r="A388" s="64"/>
      <c r="B388" s="255"/>
      <c r="C388" s="65"/>
      <c r="D388" s="70"/>
      <c r="E388" s="118"/>
      <c r="F388" s="67"/>
      <c r="G388" s="66"/>
      <c r="H388" s="147"/>
      <c r="I388" s="150"/>
      <c r="J388" s="66"/>
      <c r="K388" s="138"/>
      <c r="L388" s="56"/>
      <c r="M388" s="57"/>
      <c r="N388" s="338"/>
      <c r="O388" s="309"/>
      <c r="P388" s="267"/>
      <c r="Q388" s="68"/>
      <c r="R388" s="71"/>
      <c r="S388" s="71"/>
      <c r="T388" s="71"/>
    </row>
    <row r="389" spans="1:20" ht="12.75">
      <c r="A389" s="64"/>
      <c r="B389" s="255"/>
      <c r="C389" s="65"/>
      <c r="D389" s="70"/>
      <c r="E389" s="118"/>
      <c r="F389" s="67"/>
      <c r="G389" s="66"/>
      <c r="H389" s="147"/>
      <c r="I389" s="150"/>
      <c r="J389" s="66"/>
      <c r="K389" s="138"/>
      <c r="L389" s="56"/>
      <c r="M389" s="57"/>
      <c r="N389" s="338"/>
      <c r="O389" s="309"/>
      <c r="P389" s="267"/>
      <c r="Q389" s="68"/>
      <c r="R389" s="71"/>
      <c r="S389" s="71"/>
      <c r="T389" s="71"/>
    </row>
    <row r="390" spans="1:20" ht="12.75">
      <c r="A390" s="64"/>
      <c r="B390" s="255"/>
      <c r="C390" s="65"/>
      <c r="D390" s="70"/>
      <c r="E390" s="118"/>
      <c r="F390" s="67"/>
      <c r="G390" s="66"/>
      <c r="H390" s="147"/>
      <c r="I390" s="150"/>
      <c r="J390" s="66"/>
      <c r="K390" s="138"/>
      <c r="L390" s="56"/>
      <c r="M390" s="57"/>
      <c r="N390" s="338"/>
      <c r="O390" s="309"/>
      <c r="P390" s="267"/>
      <c r="Q390" s="68"/>
      <c r="R390" s="71"/>
      <c r="S390" s="71"/>
      <c r="T390" s="71"/>
    </row>
    <row r="391" spans="1:20" ht="12.75">
      <c r="A391" s="64"/>
      <c r="B391" s="255"/>
      <c r="C391" s="65"/>
      <c r="D391" s="70"/>
      <c r="E391" s="118"/>
      <c r="F391" s="67"/>
      <c r="G391" s="66"/>
      <c r="H391" s="147"/>
      <c r="I391" s="150"/>
      <c r="J391" s="66"/>
      <c r="K391" s="138"/>
      <c r="L391" s="56"/>
      <c r="M391" s="57"/>
      <c r="N391" s="338"/>
      <c r="O391" s="309"/>
      <c r="P391" s="267"/>
      <c r="Q391" s="68"/>
      <c r="R391" s="71"/>
      <c r="S391" s="71"/>
      <c r="T391" s="71"/>
    </row>
    <row r="392" spans="1:20" ht="12.75">
      <c r="A392" s="64"/>
      <c r="B392" s="255"/>
      <c r="C392" s="65"/>
      <c r="D392" s="70"/>
      <c r="E392" s="118"/>
      <c r="F392" s="67"/>
      <c r="G392" s="66"/>
      <c r="H392" s="147"/>
      <c r="I392" s="150"/>
      <c r="J392" s="66"/>
      <c r="K392" s="138"/>
      <c r="L392" s="56"/>
      <c r="M392" s="57"/>
      <c r="N392" s="338"/>
      <c r="O392" s="309"/>
      <c r="P392" s="267"/>
      <c r="Q392" s="68"/>
      <c r="R392" s="71"/>
      <c r="S392" s="71"/>
      <c r="T392" s="71"/>
    </row>
    <row r="393" spans="1:20" ht="12.75">
      <c r="A393" s="64"/>
      <c r="B393" s="255"/>
      <c r="C393" s="65"/>
      <c r="D393" s="70"/>
      <c r="E393" s="118"/>
      <c r="F393" s="67"/>
      <c r="G393" s="66"/>
      <c r="H393" s="147"/>
      <c r="I393" s="150"/>
      <c r="J393" s="66"/>
      <c r="K393" s="138"/>
      <c r="L393" s="56"/>
      <c r="M393" s="57"/>
      <c r="N393" s="338"/>
      <c r="O393" s="309"/>
      <c r="P393" s="267"/>
      <c r="Q393" s="68"/>
      <c r="R393" s="71"/>
      <c r="S393" s="71"/>
      <c r="T393" s="71"/>
    </row>
    <row r="394" spans="1:20" ht="12.75">
      <c r="A394" s="64"/>
      <c r="B394" s="255"/>
      <c r="C394" s="65"/>
      <c r="D394" s="70"/>
      <c r="E394" s="118"/>
      <c r="F394" s="67"/>
      <c r="G394" s="66"/>
      <c r="H394" s="147"/>
      <c r="I394" s="150"/>
      <c r="J394" s="66"/>
      <c r="K394" s="138"/>
      <c r="L394" s="56"/>
      <c r="M394" s="57"/>
      <c r="N394" s="338"/>
      <c r="O394" s="309"/>
      <c r="P394" s="267"/>
      <c r="Q394" s="68"/>
      <c r="R394" s="71"/>
      <c r="S394" s="71"/>
      <c r="T394" s="71"/>
    </row>
    <row r="395" spans="1:20" ht="12.75">
      <c r="A395" s="64"/>
      <c r="B395" s="255"/>
      <c r="C395" s="65"/>
      <c r="D395" s="70"/>
      <c r="E395" s="118"/>
      <c r="F395" s="67"/>
      <c r="G395" s="66"/>
      <c r="H395" s="147"/>
      <c r="I395" s="150"/>
      <c r="J395" s="66"/>
      <c r="K395" s="138"/>
      <c r="L395" s="56"/>
      <c r="M395" s="57"/>
      <c r="N395" s="338"/>
      <c r="O395" s="309"/>
      <c r="P395" s="267"/>
      <c r="Q395" s="68"/>
      <c r="R395" s="71"/>
      <c r="S395" s="71"/>
      <c r="T395" s="71"/>
    </row>
    <row r="396" spans="1:20" ht="12.75">
      <c r="A396" s="64"/>
      <c r="B396" s="255"/>
      <c r="C396" s="65"/>
      <c r="D396" s="70"/>
      <c r="E396" s="118"/>
      <c r="F396" s="67"/>
      <c r="G396" s="66"/>
      <c r="H396" s="147"/>
      <c r="I396" s="150"/>
      <c r="J396" s="66"/>
      <c r="K396" s="138"/>
      <c r="L396" s="56"/>
      <c r="M396" s="57"/>
      <c r="N396" s="338"/>
      <c r="O396" s="309"/>
      <c r="P396" s="267"/>
      <c r="Q396" s="68"/>
      <c r="R396" s="71"/>
      <c r="S396" s="71"/>
      <c r="T396" s="71"/>
    </row>
    <row r="397" spans="1:20" ht="12.75">
      <c r="A397" s="64"/>
      <c r="B397" s="255"/>
      <c r="C397" s="65"/>
      <c r="D397" s="70"/>
      <c r="E397" s="118"/>
      <c r="F397" s="67"/>
      <c r="G397" s="66"/>
      <c r="H397" s="147"/>
      <c r="I397" s="150"/>
      <c r="J397" s="66"/>
      <c r="K397" s="138"/>
      <c r="L397" s="56"/>
      <c r="M397" s="57"/>
      <c r="N397" s="338"/>
      <c r="O397" s="309"/>
      <c r="P397" s="267"/>
      <c r="Q397" s="68"/>
      <c r="R397" s="71"/>
      <c r="S397" s="71"/>
      <c r="T397" s="71"/>
    </row>
    <row r="398" spans="1:20" ht="12.75">
      <c r="A398" s="64"/>
      <c r="B398" s="255"/>
      <c r="C398" s="65"/>
      <c r="D398" s="70"/>
      <c r="E398" s="118"/>
      <c r="F398" s="67"/>
      <c r="G398" s="66"/>
      <c r="H398" s="147"/>
      <c r="I398" s="150"/>
      <c r="J398" s="66"/>
      <c r="K398" s="138"/>
      <c r="L398" s="56"/>
      <c r="M398" s="57"/>
      <c r="N398" s="338"/>
      <c r="O398" s="309"/>
      <c r="P398" s="267"/>
      <c r="Q398" s="68"/>
      <c r="R398" s="71"/>
      <c r="S398" s="71"/>
      <c r="T398" s="71"/>
    </row>
    <row r="399" spans="1:20" ht="12.75">
      <c r="A399" s="64"/>
      <c r="B399" s="255"/>
      <c r="C399" s="65"/>
      <c r="D399" s="70"/>
      <c r="E399" s="118"/>
      <c r="F399" s="67"/>
      <c r="G399" s="66"/>
      <c r="H399" s="147"/>
      <c r="I399" s="150"/>
      <c r="J399" s="66"/>
      <c r="K399" s="138"/>
      <c r="L399" s="56"/>
      <c r="M399" s="57"/>
      <c r="N399" s="338"/>
      <c r="O399" s="309"/>
      <c r="P399" s="267"/>
      <c r="Q399" s="68"/>
      <c r="R399" s="71"/>
      <c r="S399" s="71"/>
      <c r="T399" s="71"/>
    </row>
    <row r="400" spans="1:20" ht="12.75">
      <c r="A400" s="64"/>
      <c r="B400" s="255"/>
      <c r="C400" s="65"/>
      <c r="D400" s="70"/>
      <c r="E400" s="118"/>
      <c r="F400" s="67"/>
      <c r="G400" s="66"/>
      <c r="H400" s="147"/>
      <c r="I400" s="150"/>
      <c r="J400" s="66"/>
      <c r="K400" s="138"/>
      <c r="L400" s="56"/>
      <c r="M400" s="57"/>
      <c r="N400" s="338"/>
      <c r="O400" s="309"/>
      <c r="P400" s="267"/>
      <c r="Q400" s="68"/>
      <c r="R400" s="71"/>
      <c r="S400" s="71"/>
      <c r="T400" s="71"/>
    </row>
    <row r="401" spans="1:20" ht="12.75">
      <c r="A401" s="64"/>
      <c r="B401" s="255"/>
      <c r="C401" s="65"/>
      <c r="D401" s="70"/>
      <c r="E401" s="118"/>
      <c r="F401" s="67"/>
      <c r="G401" s="66"/>
      <c r="H401" s="147"/>
      <c r="I401" s="150"/>
      <c r="J401" s="66"/>
      <c r="K401" s="138"/>
      <c r="L401" s="56"/>
      <c r="M401" s="57"/>
      <c r="N401" s="338"/>
      <c r="O401" s="309"/>
      <c r="P401" s="267"/>
      <c r="Q401" s="68"/>
      <c r="R401" s="71"/>
      <c r="S401" s="71"/>
      <c r="T401" s="71"/>
    </row>
    <row r="402" spans="1:20" ht="12.75">
      <c r="A402" s="64"/>
      <c r="B402" s="255"/>
      <c r="C402" s="65"/>
      <c r="D402" s="70"/>
      <c r="E402" s="118"/>
      <c r="F402" s="67"/>
      <c r="G402" s="66"/>
      <c r="H402" s="147"/>
      <c r="I402" s="150"/>
      <c r="J402" s="66"/>
      <c r="K402" s="138"/>
      <c r="L402" s="56"/>
      <c r="M402" s="57"/>
      <c r="N402" s="338"/>
      <c r="O402" s="309"/>
      <c r="P402" s="267"/>
      <c r="Q402" s="68"/>
      <c r="R402" s="71"/>
      <c r="S402" s="71"/>
      <c r="T402" s="71"/>
    </row>
    <row r="403" spans="1:20" ht="12.75">
      <c r="A403" s="64"/>
      <c r="B403" s="255"/>
      <c r="C403" s="65"/>
      <c r="D403" s="70"/>
      <c r="E403" s="118"/>
      <c r="F403" s="67"/>
      <c r="G403" s="66"/>
      <c r="H403" s="147"/>
      <c r="I403" s="150"/>
      <c r="J403" s="66"/>
      <c r="K403" s="138"/>
      <c r="L403" s="56"/>
      <c r="M403" s="57"/>
      <c r="N403" s="338"/>
      <c r="O403" s="309"/>
      <c r="P403" s="267"/>
      <c r="Q403" s="68"/>
      <c r="R403" s="71"/>
      <c r="S403" s="71"/>
      <c r="T403" s="71"/>
    </row>
    <row r="404" spans="1:20" ht="12.75">
      <c r="A404" s="64"/>
      <c r="B404" s="255"/>
      <c r="C404" s="65"/>
      <c r="D404" s="70"/>
      <c r="E404" s="118"/>
      <c r="F404" s="67"/>
      <c r="G404" s="66"/>
      <c r="H404" s="147"/>
      <c r="I404" s="150"/>
      <c r="J404" s="66"/>
      <c r="K404" s="138"/>
      <c r="L404" s="56"/>
      <c r="M404" s="57"/>
      <c r="N404" s="338"/>
      <c r="O404" s="309"/>
      <c r="P404" s="267"/>
      <c r="Q404" s="68"/>
      <c r="R404" s="71"/>
      <c r="S404" s="71"/>
      <c r="T404" s="71"/>
    </row>
    <row r="405" spans="1:20" ht="12.75">
      <c r="A405" s="64"/>
      <c r="B405" s="255"/>
      <c r="C405" s="65"/>
      <c r="D405" s="70"/>
      <c r="E405" s="118"/>
      <c r="F405" s="67"/>
      <c r="G405" s="66"/>
      <c r="H405" s="147"/>
      <c r="I405" s="150"/>
      <c r="J405" s="66"/>
      <c r="K405" s="138"/>
      <c r="L405" s="56"/>
      <c r="M405" s="57"/>
      <c r="N405" s="338"/>
      <c r="O405" s="309"/>
      <c r="P405" s="267"/>
      <c r="Q405" s="68"/>
      <c r="R405" s="71"/>
      <c r="S405" s="71"/>
      <c r="T405" s="71"/>
    </row>
    <row r="406" spans="1:20" ht="12.75">
      <c r="A406" s="64"/>
      <c r="B406" s="255"/>
      <c r="C406" s="65"/>
      <c r="D406" s="70"/>
      <c r="E406" s="118"/>
      <c r="F406" s="67"/>
      <c r="G406" s="66"/>
      <c r="H406" s="147"/>
      <c r="I406" s="150"/>
      <c r="J406" s="66"/>
      <c r="K406" s="138"/>
      <c r="L406" s="56"/>
      <c r="M406" s="57"/>
      <c r="N406" s="338"/>
      <c r="O406" s="309"/>
      <c r="P406" s="267"/>
      <c r="Q406" s="68"/>
      <c r="R406" s="71"/>
      <c r="S406" s="71"/>
      <c r="T406" s="71"/>
    </row>
    <row r="407" spans="1:20" ht="12.75">
      <c r="A407" s="64"/>
      <c r="B407" s="255"/>
      <c r="C407" s="65"/>
      <c r="D407" s="70"/>
      <c r="E407" s="118"/>
      <c r="F407" s="67"/>
      <c r="G407" s="66"/>
      <c r="H407" s="147"/>
      <c r="I407" s="150"/>
      <c r="J407" s="66"/>
      <c r="K407" s="138"/>
      <c r="L407" s="56"/>
      <c r="M407" s="57"/>
      <c r="N407" s="338"/>
      <c r="O407" s="309"/>
      <c r="P407" s="267"/>
      <c r="Q407" s="68"/>
      <c r="R407" s="71"/>
      <c r="S407" s="71"/>
      <c r="T407" s="71"/>
    </row>
    <row r="408" spans="1:20" ht="12.75">
      <c r="A408" s="64"/>
      <c r="B408" s="255"/>
      <c r="C408" s="65"/>
      <c r="D408" s="70"/>
      <c r="E408" s="118"/>
      <c r="F408" s="67"/>
      <c r="G408" s="66"/>
      <c r="H408" s="147"/>
      <c r="I408" s="150"/>
      <c r="J408" s="66"/>
      <c r="K408" s="138"/>
      <c r="L408" s="56"/>
      <c r="M408" s="57"/>
      <c r="N408" s="338"/>
      <c r="O408" s="309"/>
      <c r="P408" s="267"/>
      <c r="Q408" s="68"/>
      <c r="R408" s="71"/>
      <c r="S408" s="71"/>
      <c r="T408" s="71"/>
    </row>
    <row r="409" spans="1:20" ht="12.75">
      <c r="A409" s="64"/>
      <c r="B409" s="255"/>
      <c r="C409" s="65"/>
      <c r="D409" s="70"/>
      <c r="E409" s="118"/>
      <c r="F409" s="67"/>
      <c r="G409" s="66"/>
      <c r="H409" s="147"/>
      <c r="I409" s="150"/>
      <c r="J409" s="66"/>
      <c r="K409" s="138"/>
      <c r="L409" s="56"/>
      <c r="M409" s="57"/>
      <c r="N409" s="338"/>
      <c r="O409" s="309"/>
      <c r="P409" s="267"/>
      <c r="Q409" s="68"/>
      <c r="R409" s="71"/>
      <c r="S409" s="71"/>
      <c r="T409" s="71"/>
    </row>
    <row r="410" spans="1:20" ht="13.5" thickBot="1">
      <c r="A410" s="64"/>
      <c r="B410" s="255"/>
      <c r="C410" s="65"/>
      <c r="D410" s="70"/>
      <c r="E410" s="118"/>
      <c r="F410" s="67"/>
      <c r="G410" s="66"/>
      <c r="H410" s="147"/>
      <c r="I410" s="150"/>
      <c r="J410" s="66"/>
      <c r="K410" s="138"/>
      <c r="L410" s="56"/>
      <c r="M410" s="57"/>
      <c r="N410" s="338"/>
      <c r="O410" s="309"/>
      <c r="P410" s="267"/>
      <c r="Q410" s="68"/>
      <c r="R410" s="71"/>
      <c r="S410" s="71"/>
      <c r="T410" s="71"/>
    </row>
    <row r="411" spans="1:20" ht="12.75">
      <c r="A411" s="143" t="s">
        <v>25</v>
      </c>
      <c r="B411" s="345"/>
      <c r="C411" s="106"/>
      <c r="D411" s="72"/>
      <c r="E411" s="73"/>
      <c r="F411" s="72"/>
      <c r="G411" s="72"/>
      <c r="H411" s="75"/>
      <c r="I411" s="73"/>
      <c r="J411" s="73"/>
      <c r="K411" s="73"/>
      <c r="L411" s="74"/>
      <c r="M411" s="74"/>
      <c r="N411" s="340"/>
      <c r="O411" s="311"/>
      <c r="P411" s="268"/>
      <c r="Q411" s="72"/>
      <c r="R411" s="72"/>
      <c r="S411" s="72"/>
      <c r="T411" s="72"/>
    </row>
    <row r="412" spans="1:20" ht="12.75">
      <c r="A412" s="107" t="s">
        <v>26</v>
      </c>
      <c r="B412" s="346"/>
      <c r="C412" s="80"/>
      <c r="D412" s="81"/>
      <c r="E412" s="115"/>
      <c r="F412" s="84"/>
      <c r="G412" s="84"/>
      <c r="H412" s="82"/>
      <c r="I412" s="82"/>
      <c r="J412" s="82"/>
      <c r="K412" s="82"/>
      <c r="L412" s="83"/>
      <c r="M412" s="83"/>
      <c r="N412" s="332"/>
      <c r="O412" s="295"/>
      <c r="P412" s="269"/>
      <c r="Q412" s="81"/>
      <c r="R412" s="81"/>
      <c r="S412" s="81"/>
      <c r="T412" s="81"/>
    </row>
    <row r="413" spans="1:20" ht="13.5" thickBot="1">
      <c r="A413" s="108" t="s">
        <v>27</v>
      </c>
      <c r="B413" s="341"/>
      <c r="C413" s="148"/>
      <c r="D413" s="86"/>
      <c r="E413" s="87"/>
      <c r="F413" s="89"/>
      <c r="G413" s="89"/>
      <c r="H413" s="88"/>
      <c r="I413" s="87"/>
      <c r="J413" s="87"/>
      <c r="K413" s="87"/>
      <c r="L413" s="86"/>
      <c r="M413" s="86"/>
      <c r="N413" s="341"/>
      <c r="O413" s="312"/>
      <c r="P413" s="270"/>
      <c r="Q413" s="86"/>
      <c r="R413" s="86"/>
      <c r="S413" s="86"/>
      <c r="T413" s="86"/>
    </row>
    <row r="414" spans="1:20" ht="12.75">
      <c r="A414" s="100" t="s">
        <v>28</v>
      </c>
      <c r="B414" s="364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342"/>
      <c r="O414" s="271"/>
      <c r="P414" s="271"/>
      <c r="Q414" s="91"/>
      <c r="R414" s="91"/>
      <c r="S414" s="91"/>
      <c r="T414" s="91"/>
    </row>
    <row r="415" spans="1:20" ht="12.75">
      <c r="A415" s="101" t="s">
        <v>29</v>
      </c>
      <c r="B415" s="365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390"/>
      <c r="N415" s="334"/>
      <c r="O415" s="272"/>
      <c r="P415" s="272"/>
      <c r="Q415" s="92"/>
      <c r="R415" s="93"/>
      <c r="S415" s="92"/>
      <c r="T415" s="92"/>
    </row>
    <row r="416" spans="1:20" ht="13.5" thickBot="1">
      <c r="A416" s="102" t="s">
        <v>30</v>
      </c>
      <c r="B416" s="366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391"/>
      <c r="N416" s="335"/>
      <c r="O416" s="273"/>
      <c r="P416" s="273"/>
      <c r="Q416" s="94"/>
      <c r="R416" s="94"/>
      <c r="S416" s="94"/>
      <c r="T416" s="94"/>
    </row>
    <row r="417" spans="1:20" ht="12.75">
      <c r="A417" s="122"/>
      <c r="B417" s="353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343"/>
      <c r="O417" s="288"/>
      <c r="P417" s="288"/>
      <c r="Q417" s="117"/>
      <c r="R417" s="117"/>
      <c r="S417" s="117"/>
      <c r="T417" s="117"/>
    </row>
    <row r="418" spans="1:20" ht="12.75">
      <c r="A418" s="122"/>
      <c r="B418" s="353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343"/>
      <c r="O418" s="288"/>
      <c r="P418" s="288"/>
      <c r="Q418" s="117"/>
      <c r="R418" s="117"/>
      <c r="S418" s="117"/>
      <c r="T418" s="117"/>
    </row>
    <row r="419" spans="1:20" ht="12.75">
      <c r="A419" s="103" t="s">
        <v>31</v>
      </c>
      <c r="B419" s="354"/>
      <c r="C419"/>
      <c r="D419"/>
      <c r="E419"/>
      <c r="F419"/>
      <c r="G419"/>
      <c r="H419"/>
      <c r="I419"/>
      <c r="J419"/>
      <c r="K419"/>
      <c r="L419"/>
      <c r="M419"/>
      <c r="N419" s="344"/>
      <c r="O419" s="313"/>
      <c r="P419" s="289"/>
      <c r="Q419"/>
      <c r="R419"/>
      <c r="S419"/>
      <c r="T419"/>
    </row>
    <row r="420" spans="1:20" ht="13.5" thickBot="1">
      <c r="A420"/>
      <c r="B420" s="355"/>
      <c r="C420"/>
      <c r="D420"/>
      <c r="E420"/>
      <c r="F420"/>
      <c r="G420"/>
      <c r="H420"/>
      <c r="I420"/>
      <c r="J420"/>
      <c r="K420"/>
      <c r="L420"/>
      <c r="M420"/>
      <c r="N420" s="344"/>
      <c r="O420" s="313"/>
      <c r="P420" s="289"/>
      <c r="Q420"/>
      <c r="R420"/>
      <c r="S420"/>
      <c r="T420"/>
    </row>
    <row r="421" spans="1:20" ht="39" thickBot="1">
      <c r="A421" s="151" t="s">
        <v>24</v>
      </c>
      <c r="B421" s="367"/>
      <c r="C421" s="104" t="s">
        <v>0</v>
      </c>
      <c r="D421" s="8" t="s">
        <v>1</v>
      </c>
      <c r="E421" s="9" t="s">
        <v>2</v>
      </c>
      <c r="F421" s="10" t="s">
        <v>3</v>
      </c>
      <c r="G421" s="11" t="s">
        <v>4</v>
      </c>
      <c r="H421" s="12" t="s">
        <v>5</v>
      </c>
      <c r="I421" s="13" t="s">
        <v>6</v>
      </c>
      <c r="J421" s="11" t="s">
        <v>7</v>
      </c>
      <c r="K421" s="14" t="s">
        <v>8</v>
      </c>
      <c r="L421" s="43" t="s">
        <v>9</v>
      </c>
      <c r="M421" s="97" t="s">
        <v>10</v>
      </c>
      <c r="N421" s="320" t="s">
        <v>11</v>
      </c>
      <c r="O421" s="314"/>
      <c r="P421" s="263" t="s">
        <v>12</v>
      </c>
      <c r="Q421" s="18" t="s">
        <v>13</v>
      </c>
      <c r="R421" s="13" t="s">
        <v>14</v>
      </c>
      <c r="S421" s="14" t="s">
        <v>15</v>
      </c>
      <c r="T421" s="191" t="s">
        <v>16</v>
      </c>
    </row>
    <row r="422" spans="1:20" ht="12.75">
      <c r="A422" s="143" t="s">
        <v>25</v>
      </c>
      <c r="B422" s="368"/>
      <c r="C422" s="106"/>
      <c r="D422" s="78"/>
      <c r="E422" s="76"/>
      <c r="F422" s="77"/>
      <c r="G422" s="77"/>
      <c r="H422" s="76"/>
      <c r="I422" s="76"/>
      <c r="J422" s="76"/>
      <c r="K422" s="76"/>
      <c r="L422" s="78"/>
      <c r="M422" s="78"/>
      <c r="N422" s="345"/>
      <c r="O422" s="315"/>
      <c r="P422" s="290"/>
      <c r="Q422" s="78"/>
      <c r="R422" s="78"/>
      <c r="S422" s="78"/>
      <c r="T422" s="78"/>
    </row>
    <row r="423" spans="1:20" ht="12.75">
      <c r="A423" s="107" t="s">
        <v>26</v>
      </c>
      <c r="B423" s="369"/>
      <c r="C423" s="80"/>
      <c r="D423" s="81"/>
      <c r="E423" s="84"/>
      <c r="F423" s="85"/>
      <c r="G423" s="85"/>
      <c r="H423" s="84"/>
      <c r="I423" s="84"/>
      <c r="J423" s="84"/>
      <c r="K423" s="84"/>
      <c r="L423" s="81"/>
      <c r="M423" s="81"/>
      <c r="N423" s="346"/>
      <c r="O423" s="316"/>
      <c r="P423" s="269"/>
      <c r="Q423" s="81"/>
      <c r="R423" s="81"/>
      <c r="S423" s="81"/>
      <c r="T423" s="81"/>
    </row>
    <row r="424" spans="1:20" ht="13.5" thickBot="1">
      <c r="A424" s="108" t="s">
        <v>27</v>
      </c>
      <c r="B424" s="370"/>
      <c r="C424" s="256"/>
      <c r="D424" s="90"/>
      <c r="E424" s="116"/>
      <c r="F424" s="99"/>
      <c r="G424" s="99"/>
      <c r="H424" s="116"/>
      <c r="I424" s="116"/>
      <c r="J424" s="116"/>
      <c r="K424" s="116"/>
      <c r="L424" s="90"/>
      <c r="M424" s="90"/>
      <c r="N424" s="347"/>
      <c r="O424" s="317"/>
      <c r="P424" s="291"/>
      <c r="Q424" s="90"/>
      <c r="R424" s="90"/>
      <c r="S424" s="90"/>
      <c r="T424" s="90"/>
    </row>
    <row r="425" spans="1:20" ht="12.75">
      <c r="A425" s="109" t="s">
        <v>28</v>
      </c>
      <c r="B425" s="37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342"/>
      <c r="O425" s="271"/>
      <c r="P425" s="271"/>
      <c r="Q425" s="91"/>
      <c r="R425" s="91"/>
      <c r="S425" s="91"/>
      <c r="T425" s="91"/>
    </row>
    <row r="426" spans="1:20" ht="12.75">
      <c r="A426" s="101" t="s">
        <v>29</v>
      </c>
      <c r="B426" s="365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392"/>
      <c r="N426" s="334"/>
      <c r="O426" s="272"/>
      <c r="P426" s="272"/>
      <c r="Q426" s="92"/>
      <c r="R426" s="92"/>
      <c r="S426" s="92"/>
      <c r="T426" s="92"/>
    </row>
    <row r="427" spans="1:20" ht="13.5" thickBot="1">
      <c r="A427" s="102" t="s">
        <v>30</v>
      </c>
      <c r="B427" s="366"/>
      <c r="C427" s="94"/>
      <c r="D427" s="257"/>
      <c r="E427" s="94"/>
      <c r="F427" s="94"/>
      <c r="G427" s="94"/>
      <c r="H427" s="94"/>
      <c r="I427" s="94"/>
      <c r="J427" s="94"/>
      <c r="K427" s="94"/>
      <c r="L427" s="94"/>
      <c r="M427" s="393"/>
      <c r="N427" s="335"/>
      <c r="O427" s="273"/>
      <c r="P427" s="273"/>
      <c r="Q427" s="94"/>
      <c r="R427" s="94"/>
      <c r="S427" s="94"/>
      <c r="T427" s="94"/>
    </row>
    <row r="430" spans="1:20" ht="12.75">
      <c r="A430"/>
      <c r="B430" s="355"/>
      <c r="C430"/>
      <c r="D430"/>
      <c r="E430"/>
      <c r="F430"/>
      <c r="G430"/>
      <c r="H430"/>
      <c r="I430"/>
      <c r="J430"/>
      <c r="K430"/>
      <c r="L430"/>
      <c r="M430"/>
      <c r="N430" s="344"/>
      <c r="O430" s="313"/>
      <c r="P430" s="289"/>
      <c r="Q430"/>
      <c r="R430"/>
      <c r="S430"/>
      <c r="T430"/>
    </row>
    <row r="431" spans="1:20" ht="12.75">
      <c r="A431"/>
      <c r="B431" s="355"/>
      <c r="C431"/>
      <c r="D431"/>
      <c r="E431"/>
      <c r="F431"/>
      <c r="G431"/>
      <c r="H431"/>
      <c r="I431"/>
      <c r="J431"/>
      <c r="K431"/>
      <c r="L431"/>
      <c r="M431"/>
      <c r="N431" s="344"/>
      <c r="O431" s="313"/>
      <c r="P431" s="289"/>
      <c r="Q431"/>
      <c r="R431"/>
      <c r="S431"/>
      <c r="T431"/>
    </row>
  </sheetData>
  <sheetProtection selectLockedCells="1" selectUnlockedCells="1"/>
  <mergeCells count="1">
    <mergeCell ref="A4:A6"/>
  </mergeCells>
  <printOptions/>
  <pageMargins left="0.03937007874015748" right="0" top="0.7874015748031497" bottom="0.31496062992125984" header="0.31496062992125984" footer="0.15748031496062992"/>
  <pageSetup horizontalDpi="300" verticalDpi="300" orientation="landscape" paperSize="9" r:id="rId1"/>
  <headerFooter alignWithMargins="0">
    <oddHeader>&amp;L&amp;9COMPANIA DE APĂ ARAD
LABORATOR APĂ POTABILĂ&amp;C
MONITOIRZARE DE CONTROL 2017
</oddHeader>
    <oddFooter>&amp;L&amp;"Arial,Aldin"&amp;8FL-21-04&amp;C&amp;8Ed.3  / Rev. 0 / 01.10.2016&amp;R&amp;9&amp;P din &amp;N</oddFooter>
  </headerFooter>
  <rowBreaks count="1" manualBreakCount="1">
    <brk id="415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35">
      <selection activeCell="N40" sqref="N40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56</v>
      </c>
      <c r="I1" s="375"/>
      <c r="J1" s="1">
        <v>2018</v>
      </c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43150</v>
      </c>
      <c r="B10" s="251">
        <v>567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43167</v>
      </c>
      <c r="B11" s="361">
        <v>877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43185</v>
      </c>
      <c r="B12" s="361">
        <v>1116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/>
      <c r="B13" s="361"/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15"/>
      <c r="O13" s="416"/>
      <c r="P13" s="467"/>
      <c r="Q13" s="468"/>
      <c r="R13" s="466"/>
      <c r="S13" s="396"/>
      <c r="T13" s="396"/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15"/>
      <c r="O14" s="416"/>
      <c r="P14" s="467"/>
      <c r="Q14" s="468"/>
      <c r="R14" s="466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396"/>
    </row>
    <row r="37" spans="1:20" ht="12.75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15"/>
      <c r="O37" s="416"/>
      <c r="P37" s="467"/>
      <c r="Q37" s="468"/>
      <c r="R37" s="466"/>
      <c r="S37" s="396"/>
      <c r="T37" s="396"/>
    </row>
    <row r="38" spans="1:20" ht="13.5" thickBot="1">
      <c r="A38" s="238"/>
      <c r="B38" s="361"/>
      <c r="C38" s="239"/>
      <c r="D38" s="180"/>
      <c r="E38" s="240"/>
      <c r="F38" s="189"/>
      <c r="G38" s="241"/>
      <c r="H38" s="242"/>
      <c r="I38" s="243"/>
      <c r="J38" s="180"/>
      <c r="K38" s="244"/>
      <c r="L38" s="175"/>
      <c r="M38" s="411"/>
      <c r="N38" s="415"/>
      <c r="O38" s="416"/>
      <c r="P38" s="467"/>
      <c r="Q38" s="468"/>
      <c r="R38" s="466"/>
      <c r="S38" s="396"/>
      <c r="T38" s="421"/>
    </row>
    <row r="39" spans="1:20" ht="12.75">
      <c r="A39" s="173" t="s">
        <v>25</v>
      </c>
      <c r="B39" s="174"/>
      <c r="C39" s="174"/>
      <c r="D39" s="174"/>
      <c r="E39" s="174"/>
      <c r="F39" s="174"/>
      <c r="G39" s="174"/>
      <c r="H39" s="190"/>
      <c r="I39" s="174"/>
      <c r="J39" s="174"/>
      <c r="K39" s="184"/>
      <c r="L39" s="190"/>
      <c r="M39" s="190"/>
      <c r="N39" s="413"/>
      <c r="O39" s="414"/>
      <c r="P39" s="463"/>
      <c r="Q39" s="420"/>
      <c r="R39" s="420"/>
      <c r="S39" s="420"/>
      <c r="T39" s="420"/>
    </row>
    <row r="40" spans="1:20" ht="12.75">
      <c r="A40" s="176">
        <f>MEDIAN(C10:T38)</f>
        <v>0</v>
      </c>
      <c r="B40" s="79"/>
      <c r="C40" s="80"/>
      <c r="D40" s="81"/>
      <c r="E40" s="82"/>
      <c r="F40" s="82"/>
      <c r="G40" s="82"/>
      <c r="H40" s="83"/>
      <c r="I40" s="82"/>
      <c r="J40" s="82"/>
      <c r="K40" s="82"/>
      <c r="L40" s="83"/>
      <c r="M40" s="83"/>
      <c r="N40" s="332">
        <f>MEDIAN(N10:N39)</f>
        <v>0.15</v>
      </c>
      <c r="O40" s="295"/>
      <c r="P40" s="277"/>
      <c r="Q40" s="83"/>
      <c r="R40" s="83"/>
      <c r="S40" s="83"/>
      <c r="T40" s="83"/>
    </row>
    <row r="41" spans="1:20" ht="13.5" thickBot="1">
      <c r="A41" s="162" t="s">
        <v>27</v>
      </c>
      <c r="B41" s="177"/>
      <c r="C41" s="177"/>
      <c r="D41" s="177"/>
      <c r="E41" s="183"/>
      <c r="F41" s="183"/>
      <c r="G41" s="183"/>
      <c r="H41" s="182"/>
      <c r="I41" s="183"/>
      <c r="J41" s="183"/>
      <c r="K41" s="183"/>
      <c r="L41" s="182"/>
      <c r="M41" s="182"/>
      <c r="N41" s="333"/>
      <c r="O41" s="305"/>
      <c r="P41" s="287"/>
      <c r="Q41" s="182"/>
      <c r="R41" s="182"/>
      <c r="S41" s="182"/>
      <c r="T41" s="182"/>
    </row>
    <row r="42" spans="1:20" ht="12.75">
      <c r="A42" s="100" t="s">
        <v>28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/>
      <c r="O42" s="272"/>
      <c r="P42" s="272"/>
      <c r="Q42" s="92"/>
      <c r="R42" s="92"/>
      <c r="S42" s="92"/>
      <c r="T42" s="92"/>
    </row>
    <row r="43" spans="1:20" ht="12.75">
      <c r="A43" s="101" t="s">
        <v>29</v>
      </c>
      <c r="B43" s="10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334"/>
      <c r="O43" s="272"/>
      <c r="P43" s="272"/>
      <c r="Q43" s="92"/>
      <c r="R43" s="92"/>
      <c r="S43" s="92"/>
      <c r="T43" s="92"/>
    </row>
    <row r="44" spans="1:20" ht="13.5" thickBot="1">
      <c r="A44" s="102" t="s">
        <v>30</v>
      </c>
      <c r="B44" s="10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335"/>
      <c r="O44" s="273"/>
      <c r="P44" s="273"/>
      <c r="Q44" s="94"/>
      <c r="R44" s="94"/>
      <c r="S44" s="94"/>
      <c r="T44" s="94"/>
    </row>
    <row r="45" spans="1:20" ht="12.75">
      <c r="A45" s="1"/>
      <c r="B45" s="1"/>
      <c r="C45" s="1"/>
      <c r="D45" s="95"/>
      <c r="E45" s="41"/>
      <c r="F45" s="1"/>
      <c r="G45" s="1"/>
      <c r="H45" s="41"/>
      <c r="I45" s="41"/>
      <c r="J45" s="41"/>
      <c r="K45" s="41"/>
      <c r="L45" s="1"/>
      <c r="M45" s="1"/>
      <c r="N45" s="318"/>
      <c r="O45" s="275"/>
      <c r="P45" s="275"/>
      <c r="Q45" s="95"/>
      <c r="R45" s="95"/>
      <c r="S45" s="95"/>
      <c r="T45" s="95"/>
    </row>
    <row r="46" spans="1:20" ht="12.75">
      <c r="A46" s="42" t="s">
        <v>44</v>
      </c>
      <c r="B46" s="42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13.5" thickBot="1">
      <c r="A47" s="1"/>
      <c r="B47" s="1"/>
      <c r="C47" s="1"/>
      <c r="D47" s="95"/>
      <c r="E47" s="41"/>
      <c r="F47" s="1"/>
      <c r="G47" s="95"/>
      <c r="H47" s="119"/>
      <c r="I47" s="41"/>
      <c r="J47" s="41"/>
      <c r="K47" s="41"/>
      <c r="L47" s="1"/>
      <c r="M47" s="1"/>
      <c r="N47" s="318"/>
      <c r="O47" s="306"/>
      <c r="P47" s="275"/>
      <c r="Q47" s="95"/>
      <c r="R47" s="95"/>
      <c r="S47" s="95"/>
      <c r="T47" s="95"/>
    </row>
    <row r="48" spans="1:20" ht="26.25" thickBot="1">
      <c r="A48" s="151" t="s">
        <v>24</v>
      </c>
      <c r="B48" s="151" t="s">
        <v>33</v>
      </c>
      <c r="C48" s="7" t="s">
        <v>0</v>
      </c>
      <c r="D48" s="8" t="s">
        <v>1</v>
      </c>
      <c r="E48" s="9" t="s">
        <v>2</v>
      </c>
      <c r="F48" s="10" t="s">
        <v>3</v>
      </c>
      <c r="G48" s="11" t="s">
        <v>4</v>
      </c>
      <c r="H48" s="12" t="s">
        <v>5</v>
      </c>
      <c r="I48" s="13" t="s">
        <v>6</v>
      </c>
      <c r="J48" s="11" t="s">
        <v>7</v>
      </c>
      <c r="K48" s="14" t="s">
        <v>8</v>
      </c>
      <c r="L48" s="43" t="s">
        <v>9</v>
      </c>
      <c r="M48" s="44" t="s">
        <v>10</v>
      </c>
      <c r="N48" s="320" t="s">
        <v>11</v>
      </c>
      <c r="O48" s="292"/>
      <c r="P48" s="263" t="s">
        <v>12</v>
      </c>
      <c r="Q48" s="18" t="s">
        <v>13</v>
      </c>
      <c r="R48" s="13" t="s">
        <v>14</v>
      </c>
      <c r="S48" s="14" t="s">
        <v>15</v>
      </c>
      <c r="T48" s="191" t="s">
        <v>16</v>
      </c>
    </row>
    <row r="49" spans="1:20" ht="12.75">
      <c r="A49" s="158"/>
      <c r="B49" s="254"/>
      <c r="C49" s="58"/>
      <c r="D49" s="54"/>
      <c r="E49" s="121"/>
      <c r="F49" s="47"/>
      <c r="G49" s="45"/>
      <c r="H49" s="141"/>
      <c r="I49" s="140"/>
      <c r="J49" s="45"/>
      <c r="K49" s="127"/>
      <c r="L49" s="50"/>
      <c r="M49" s="51"/>
      <c r="N49" s="336"/>
      <c r="O49" s="307"/>
      <c r="P49" s="274"/>
      <c r="Q49" s="48"/>
      <c r="R49" s="52"/>
      <c r="S49" s="52"/>
      <c r="T49" s="52"/>
    </row>
    <row r="50" spans="1:20" ht="12.75">
      <c r="A50" s="197"/>
      <c r="B50" s="253"/>
      <c r="C50" s="139"/>
      <c r="D50" s="59"/>
      <c r="E50" s="113"/>
      <c r="F50" s="61"/>
      <c r="G50" s="55"/>
      <c r="H50" s="146"/>
      <c r="I50" s="149"/>
      <c r="J50" s="55"/>
      <c r="K50" s="114"/>
      <c r="L50" s="56"/>
      <c r="M50" s="57"/>
      <c r="N50" s="337"/>
      <c r="O50" s="308"/>
      <c r="P50" s="276"/>
      <c r="Q50" s="62"/>
      <c r="R50" s="52"/>
      <c r="S50" s="52"/>
      <c r="T50" s="52"/>
    </row>
    <row r="51" spans="1:20" ht="12.75">
      <c r="A51" s="60"/>
      <c r="B51" s="253"/>
      <c r="C51" s="139"/>
      <c r="D51" s="59"/>
      <c r="E51" s="113"/>
      <c r="F51" s="61"/>
      <c r="G51" s="55"/>
      <c r="H51" s="146"/>
      <c r="I51" s="149"/>
      <c r="J51" s="55"/>
      <c r="K51" s="114"/>
      <c r="L51" s="56"/>
      <c r="M51" s="165"/>
      <c r="N51" s="337"/>
      <c r="O51" s="308"/>
      <c r="P51" s="276"/>
      <c r="Q51" s="62"/>
      <c r="R51" s="52"/>
      <c r="S51" s="52"/>
      <c r="T51" s="52"/>
    </row>
    <row r="52" spans="1:20" ht="12.75">
      <c r="A52" s="64"/>
      <c r="B52" s="255"/>
      <c r="C52" s="65"/>
      <c r="D52" s="70"/>
      <c r="E52" s="118"/>
      <c r="F52" s="67"/>
      <c r="G52" s="66"/>
      <c r="H52" s="147"/>
      <c r="I52" s="150"/>
      <c r="J52" s="66"/>
      <c r="K52" s="138"/>
      <c r="L52" s="56"/>
      <c r="M52" s="57"/>
      <c r="N52" s="338"/>
      <c r="O52" s="309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3.5" thickBot="1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73" t="s">
        <v>25</v>
      </c>
      <c r="B56" s="72"/>
      <c r="C56" s="106"/>
      <c r="D56" s="72"/>
      <c r="E56" s="73"/>
      <c r="F56" s="72"/>
      <c r="G56" s="72"/>
      <c r="H56" s="75"/>
      <c r="I56" s="73"/>
      <c r="J56" s="73"/>
      <c r="K56" s="73"/>
      <c r="L56" s="74"/>
      <c r="M56" s="74"/>
      <c r="N56" s="340"/>
      <c r="O56" s="311"/>
      <c r="P56" s="268"/>
      <c r="Q56" s="72"/>
      <c r="R56" s="72"/>
      <c r="S56" s="72"/>
      <c r="T56" s="72"/>
    </row>
    <row r="57" spans="1:20" ht="12.75">
      <c r="A57" s="176" t="s">
        <v>26</v>
      </c>
      <c r="B57" s="79"/>
      <c r="C57" s="80"/>
      <c r="D57" s="81"/>
      <c r="E57" s="115"/>
      <c r="F57" s="84"/>
      <c r="G57" s="84"/>
      <c r="H57" s="82"/>
      <c r="I57" s="82"/>
      <c r="J57" s="82"/>
      <c r="K57" s="82"/>
      <c r="L57" s="83"/>
      <c r="M57" s="83"/>
      <c r="N57" s="332"/>
      <c r="O57" s="295"/>
      <c r="P57" s="269"/>
      <c r="Q57" s="81"/>
      <c r="R57" s="81"/>
      <c r="S57" s="81"/>
      <c r="T57" s="81"/>
    </row>
    <row r="58" spans="1:20" ht="13.5" thickBot="1">
      <c r="A58" s="86" t="s">
        <v>27</v>
      </c>
      <c r="B58" s="86"/>
      <c r="C58" s="148"/>
      <c r="D58" s="86"/>
      <c r="E58" s="87"/>
      <c r="F58" s="89"/>
      <c r="G58" s="89"/>
      <c r="H58" s="88"/>
      <c r="I58" s="87"/>
      <c r="J58" s="87"/>
      <c r="K58" s="87"/>
      <c r="L58" s="86"/>
      <c r="M58" s="86"/>
      <c r="N58" s="341"/>
      <c r="O58" s="312"/>
      <c r="P58" s="270"/>
      <c r="Q58" s="86"/>
      <c r="R58" s="86"/>
      <c r="S58" s="86"/>
      <c r="T58" s="86"/>
    </row>
    <row r="59" spans="1:20" ht="12.75">
      <c r="A59" s="100" t="s">
        <v>28</v>
      </c>
      <c r="B59" s="10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342"/>
      <c r="O59" s="271"/>
      <c r="P59" s="271"/>
      <c r="Q59" s="91"/>
      <c r="R59" s="91"/>
      <c r="S59" s="91"/>
      <c r="T59" s="91"/>
    </row>
    <row r="60" spans="1:20" ht="12.75">
      <c r="A60" s="101" t="s">
        <v>29</v>
      </c>
      <c r="B60" s="10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72"/>
      <c r="N60" s="334"/>
      <c r="O60" s="272"/>
      <c r="P60" s="272"/>
      <c r="Q60" s="92"/>
      <c r="R60" s="93"/>
      <c r="S60" s="92"/>
      <c r="T60" s="92"/>
    </row>
    <row r="61" spans="1:20" ht="13.5" thickBot="1">
      <c r="A61" s="102" t="s">
        <v>30</v>
      </c>
      <c r="B61" s="102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71"/>
      <c r="N61" s="335"/>
      <c r="O61" s="273"/>
      <c r="P61" s="273"/>
      <c r="Q61" s="94"/>
      <c r="R61" s="94"/>
      <c r="S61" s="94"/>
      <c r="T61" s="94"/>
    </row>
    <row r="62" spans="1:20" ht="12.75">
      <c r="A62" s="122"/>
      <c r="B62" s="12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343"/>
      <c r="O62" s="288"/>
      <c r="P62" s="288"/>
      <c r="Q62" s="117"/>
      <c r="R62" s="117"/>
      <c r="S62" s="117"/>
      <c r="T62" s="117"/>
    </row>
    <row r="63" spans="1:20" ht="12.75">
      <c r="A63" s="122"/>
      <c r="B63" s="12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343"/>
      <c r="O63" s="288"/>
      <c r="P63" s="288"/>
      <c r="Q63" s="117"/>
      <c r="R63" s="117"/>
      <c r="S63" s="117"/>
      <c r="T63" s="117"/>
    </row>
    <row r="64" spans="1:16" ht="12.75">
      <c r="A64" s="103" t="s">
        <v>31</v>
      </c>
      <c r="B64" s="103"/>
      <c r="N64" s="344"/>
      <c r="O64" s="313"/>
      <c r="P64" s="289"/>
    </row>
    <row r="65" spans="14:16" ht="13.5" thickBot="1">
      <c r="N65" s="344"/>
      <c r="O65" s="313"/>
      <c r="P65" s="289"/>
    </row>
    <row r="66" spans="1:20" ht="26.25" thickBot="1">
      <c r="A66" s="151" t="s">
        <v>24</v>
      </c>
      <c r="B66" s="17"/>
      <c r="C66" s="104" t="s">
        <v>0</v>
      </c>
      <c r="D66" s="8" t="s">
        <v>1</v>
      </c>
      <c r="E66" s="9" t="s">
        <v>2</v>
      </c>
      <c r="F66" s="10" t="s">
        <v>3</v>
      </c>
      <c r="G66" s="11" t="s">
        <v>4</v>
      </c>
      <c r="H66" s="12" t="s">
        <v>5</v>
      </c>
      <c r="I66" s="13" t="s">
        <v>6</v>
      </c>
      <c r="J66" s="11" t="s">
        <v>7</v>
      </c>
      <c r="K66" s="14" t="s">
        <v>8</v>
      </c>
      <c r="L66" s="43" t="s">
        <v>9</v>
      </c>
      <c r="M66" s="97" t="s">
        <v>10</v>
      </c>
      <c r="N66" s="320" t="s">
        <v>11</v>
      </c>
      <c r="O66" s="314"/>
      <c r="P66" s="263" t="s">
        <v>12</v>
      </c>
      <c r="Q66" s="18" t="s">
        <v>13</v>
      </c>
      <c r="R66" s="13" t="s">
        <v>14</v>
      </c>
      <c r="S66" s="14" t="s">
        <v>15</v>
      </c>
      <c r="T66" s="191" t="s">
        <v>16</v>
      </c>
    </row>
    <row r="67" spans="1:20" ht="12.75">
      <c r="A67" s="143" t="s">
        <v>25</v>
      </c>
      <c r="B67" s="105"/>
      <c r="C67" s="106"/>
      <c r="D67" s="78"/>
      <c r="E67" s="76"/>
      <c r="F67" s="77"/>
      <c r="G67" s="77"/>
      <c r="H67" s="76"/>
      <c r="I67" s="76"/>
      <c r="J67" s="76"/>
      <c r="K67" s="76"/>
      <c r="L67" s="78"/>
      <c r="M67" s="78"/>
      <c r="N67" s="345"/>
      <c r="O67" s="315"/>
      <c r="P67" s="290"/>
      <c r="Q67" s="78"/>
      <c r="R67" s="78"/>
      <c r="S67" s="78"/>
      <c r="T67" s="78"/>
    </row>
    <row r="68" spans="1:20" ht="12.75">
      <c r="A68" s="107" t="s">
        <v>26</v>
      </c>
      <c r="B68" s="107"/>
      <c r="C68" s="80"/>
      <c r="D68" s="81"/>
      <c r="E68" s="84"/>
      <c r="F68" s="85"/>
      <c r="G68" s="85"/>
      <c r="H68" s="84"/>
      <c r="I68" s="84"/>
      <c r="J68" s="84"/>
      <c r="K68" s="84"/>
      <c r="L68" s="81"/>
      <c r="M68" s="81"/>
      <c r="N68" s="346"/>
      <c r="O68" s="316"/>
      <c r="P68" s="269"/>
      <c r="Q68" s="81"/>
      <c r="R68" s="81"/>
      <c r="S68" s="81"/>
      <c r="T68" s="81"/>
    </row>
    <row r="69" spans="1:20" ht="13.5" thickBot="1">
      <c r="A69" s="108" t="s">
        <v>27</v>
      </c>
      <c r="B69" s="144"/>
      <c r="C69" s="256"/>
      <c r="D69" s="90"/>
      <c r="E69" s="116"/>
      <c r="F69" s="99"/>
      <c r="G69" s="99"/>
      <c r="H69" s="116"/>
      <c r="I69" s="116"/>
      <c r="J69" s="116"/>
      <c r="K69" s="116"/>
      <c r="L69" s="90"/>
      <c r="M69" s="90"/>
      <c r="N69" s="347"/>
      <c r="O69" s="317"/>
      <c r="P69" s="291"/>
      <c r="Q69" s="90"/>
      <c r="R69" s="90"/>
      <c r="S69" s="90"/>
      <c r="T69" s="90"/>
    </row>
    <row r="70" spans="1:20" ht="12.75">
      <c r="A70" s="109" t="s">
        <v>28</v>
      </c>
      <c r="B70" s="109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342"/>
      <c r="O70" s="271"/>
      <c r="P70" s="271"/>
      <c r="Q70" s="91"/>
      <c r="R70" s="91"/>
      <c r="S70" s="91"/>
      <c r="T70" s="91"/>
    </row>
    <row r="71" spans="1:20" ht="12.75">
      <c r="A71" s="101" t="s">
        <v>29</v>
      </c>
      <c r="B71" s="10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72"/>
      <c r="N71" s="334"/>
      <c r="O71" s="272"/>
      <c r="P71" s="272"/>
      <c r="Q71" s="92"/>
      <c r="R71" s="92"/>
      <c r="S71" s="92"/>
      <c r="T71" s="92"/>
    </row>
    <row r="72" spans="1:20" ht="13.5" thickBot="1">
      <c r="A72" s="102" t="s">
        <v>30</v>
      </c>
      <c r="B72" s="102"/>
      <c r="C72" s="94"/>
      <c r="D72" s="257"/>
      <c r="E72" s="94"/>
      <c r="F72" s="94"/>
      <c r="G72" s="94"/>
      <c r="H72" s="94"/>
      <c r="I72" s="94"/>
      <c r="J72" s="94"/>
      <c r="K72" s="94"/>
      <c r="L72" s="94"/>
      <c r="M72" s="171"/>
      <c r="N72" s="335"/>
      <c r="O72" s="273"/>
      <c r="P72" s="273"/>
      <c r="Q72" s="94"/>
      <c r="R72" s="94"/>
      <c r="S72" s="94"/>
      <c r="T72" s="94"/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65"/>
  <sheetViews>
    <sheetView zoomScalePageLayoutView="0" workbookViewId="0" topLeftCell="A11">
      <selection activeCell="N11" sqref="N11:T37"/>
    </sheetView>
  </sheetViews>
  <sheetFormatPr defaultColWidth="9.140625" defaultRowHeight="12.75"/>
  <sheetData>
    <row r="2" spans="1:20" ht="18">
      <c r="A2" s="1"/>
      <c r="B2" s="1"/>
      <c r="C2" s="1"/>
      <c r="D2" s="1"/>
      <c r="E2" s="1"/>
      <c r="F2" s="1"/>
      <c r="G2" s="373"/>
      <c r="H2" s="374" t="s">
        <v>68</v>
      </c>
      <c r="I2" s="375"/>
      <c r="J2" s="1"/>
      <c r="K2" s="1">
        <v>2018</v>
      </c>
      <c r="L2" s="1"/>
      <c r="M2" s="1"/>
      <c r="N2" s="318"/>
      <c r="O2" s="261"/>
      <c r="P2" s="261"/>
      <c r="Q2" s="1"/>
      <c r="R2" s="1"/>
      <c r="S2" s="1"/>
      <c r="T2" s="1"/>
    </row>
    <row r="3" spans="1:20" ht="13.5" thickBo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319"/>
      <c r="O3" s="262"/>
      <c r="P3" s="262"/>
      <c r="Q3" s="6"/>
      <c r="R3" s="6"/>
      <c r="S3" s="6"/>
      <c r="T3" s="6"/>
    </row>
    <row r="4" spans="1:20" ht="39" thickBot="1">
      <c r="A4" s="473" t="s">
        <v>32</v>
      </c>
      <c r="B4" s="152"/>
      <c r="C4" s="7" t="s">
        <v>0</v>
      </c>
      <c r="D4" s="11" t="s">
        <v>1</v>
      </c>
      <c r="E4" s="9" t="s">
        <v>2</v>
      </c>
      <c r="F4" s="110" t="s">
        <v>3</v>
      </c>
      <c r="G4" s="11" t="s">
        <v>4</v>
      </c>
      <c r="H4" s="12" t="s">
        <v>5</v>
      </c>
      <c r="I4" s="13" t="s">
        <v>6</v>
      </c>
      <c r="J4" s="16" t="s">
        <v>7</v>
      </c>
      <c r="K4" s="14" t="s">
        <v>8</v>
      </c>
      <c r="L4" s="15" t="s">
        <v>9</v>
      </c>
      <c r="M4" s="13" t="s">
        <v>10</v>
      </c>
      <c r="N4" s="320" t="s">
        <v>11</v>
      </c>
      <c r="O4" s="292" t="s">
        <v>42</v>
      </c>
      <c r="P4" s="263" t="s">
        <v>38</v>
      </c>
      <c r="Q4" s="18" t="s">
        <v>39</v>
      </c>
      <c r="R4" s="192" t="s">
        <v>36</v>
      </c>
      <c r="S4" s="14" t="s">
        <v>15</v>
      </c>
      <c r="T4" s="191" t="s">
        <v>34</v>
      </c>
    </row>
    <row r="5" spans="1:20" ht="25.5">
      <c r="A5" s="474"/>
      <c r="B5" s="194"/>
      <c r="C5" s="19">
        <v>5</v>
      </c>
      <c r="D5" s="20">
        <v>2500</v>
      </c>
      <c r="E5" s="193" t="s">
        <v>40</v>
      </c>
      <c r="F5" s="21">
        <v>0.5</v>
      </c>
      <c r="G5" s="185" t="s">
        <v>37</v>
      </c>
      <c r="H5" s="22">
        <v>50</v>
      </c>
      <c r="I5" s="23">
        <v>5</v>
      </c>
      <c r="J5" s="24" t="s">
        <v>45</v>
      </c>
      <c r="K5" s="25">
        <v>250</v>
      </c>
      <c r="L5" s="26">
        <v>200</v>
      </c>
      <c r="M5" s="23">
        <v>50</v>
      </c>
      <c r="N5" s="321" t="s">
        <v>41</v>
      </c>
      <c r="O5" s="293"/>
      <c r="P5" s="264"/>
      <c r="Q5" s="20"/>
      <c r="R5" s="23">
        <v>0</v>
      </c>
      <c r="S5" s="25">
        <v>0</v>
      </c>
      <c r="T5" s="27">
        <v>0</v>
      </c>
    </row>
    <row r="6" spans="1:20" ht="16.5" thickBot="1">
      <c r="A6" s="475"/>
      <c r="B6" s="153"/>
      <c r="C6" s="28" t="s">
        <v>17</v>
      </c>
      <c r="D6" s="29" t="s">
        <v>18</v>
      </c>
      <c r="E6" s="30"/>
      <c r="F6" s="31" t="s">
        <v>19</v>
      </c>
      <c r="G6" s="29" t="s">
        <v>19</v>
      </c>
      <c r="H6" s="32" t="s">
        <v>19</v>
      </c>
      <c r="I6" s="33" t="s">
        <v>20</v>
      </c>
      <c r="J6" s="34" t="s">
        <v>21</v>
      </c>
      <c r="K6" s="35" t="s">
        <v>19</v>
      </c>
      <c r="L6" s="36" t="s">
        <v>22</v>
      </c>
      <c r="M6" s="37" t="s">
        <v>22</v>
      </c>
      <c r="N6" s="322" t="s">
        <v>19</v>
      </c>
      <c r="O6" s="294"/>
      <c r="P6" s="265" t="s">
        <v>23</v>
      </c>
      <c r="Q6" s="38" t="s">
        <v>23</v>
      </c>
      <c r="R6" s="33" t="s">
        <v>35</v>
      </c>
      <c r="S6" s="39" t="s">
        <v>35</v>
      </c>
      <c r="T6" s="40" t="s">
        <v>35</v>
      </c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18"/>
      <c r="O7" s="261"/>
      <c r="P7" s="261"/>
      <c r="Q7" s="1"/>
      <c r="R7" s="1"/>
      <c r="S7" s="1"/>
      <c r="T7" s="1"/>
    </row>
    <row r="8" spans="1:20" ht="12.75">
      <c r="A8" s="42" t="s">
        <v>43</v>
      </c>
      <c r="B8" s="42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13.5" thickBot="1">
      <c r="A9" s="1"/>
      <c r="B9" s="1"/>
      <c r="C9" s="1"/>
      <c r="D9" s="95"/>
      <c r="E9" s="41"/>
      <c r="F9" s="1"/>
      <c r="G9" s="1"/>
      <c r="H9" s="119"/>
      <c r="I9" s="41"/>
      <c r="J9" s="41"/>
      <c r="K9" s="41"/>
      <c r="L9" s="1"/>
      <c r="M9" s="1"/>
      <c r="N9" s="318"/>
      <c r="O9" s="275"/>
      <c r="P9" s="275"/>
      <c r="Q9" s="95"/>
      <c r="R9" s="95"/>
      <c r="S9" s="95"/>
      <c r="T9" s="95"/>
    </row>
    <row r="10" spans="1:20" ht="26.25" thickBot="1">
      <c r="A10" s="167" t="s">
        <v>24</v>
      </c>
      <c r="B10" s="167" t="s">
        <v>33</v>
      </c>
      <c r="C10" s="129" t="s">
        <v>0</v>
      </c>
      <c r="D10" s="136" t="s">
        <v>1</v>
      </c>
      <c r="E10" s="9" t="s">
        <v>2</v>
      </c>
      <c r="F10" s="128" t="s">
        <v>3</v>
      </c>
      <c r="G10" s="11" t="s">
        <v>4</v>
      </c>
      <c r="H10" s="111" t="s">
        <v>5</v>
      </c>
      <c r="I10" s="13" t="s">
        <v>6</v>
      </c>
      <c r="J10" s="125" t="s">
        <v>7</v>
      </c>
      <c r="K10" s="14" t="s">
        <v>8</v>
      </c>
      <c r="L10" s="155" t="s">
        <v>9</v>
      </c>
      <c r="M10" s="163" t="s">
        <v>10</v>
      </c>
      <c r="N10" s="407" t="s">
        <v>11</v>
      </c>
      <c r="O10" s="408" t="s">
        <v>42</v>
      </c>
      <c r="P10" s="278" t="s">
        <v>12</v>
      </c>
      <c r="Q10" s="462" t="s">
        <v>13</v>
      </c>
      <c r="R10" s="137" t="s">
        <v>14</v>
      </c>
      <c r="S10" s="457" t="s">
        <v>15</v>
      </c>
      <c r="T10" s="196" t="s">
        <v>16</v>
      </c>
    </row>
    <row r="11" spans="1:20" ht="12.75">
      <c r="A11" s="158">
        <v>43139</v>
      </c>
      <c r="B11" s="251">
        <v>489</v>
      </c>
      <c r="C11" s="206"/>
      <c r="D11" s="208"/>
      <c r="E11" s="134"/>
      <c r="F11" s="210"/>
      <c r="G11" s="124"/>
      <c r="H11" s="217"/>
      <c r="I11" s="132"/>
      <c r="J11" s="186"/>
      <c r="K11" s="133"/>
      <c r="L11" s="225"/>
      <c r="M11" s="405"/>
      <c r="N11" s="409">
        <v>0.2</v>
      </c>
      <c r="O11" s="410"/>
      <c r="P11" s="464"/>
      <c r="Q11" s="465"/>
      <c r="R11" s="466"/>
      <c r="S11" s="396">
        <v>0</v>
      </c>
      <c r="T11" s="421">
        <v>0</v>
      </c>
    </row>
    <row r="12" spans="1:20" ht="12.75">
      <c r="A12" s="238">
        <v>43151</v>
      </c>
      <c r="B12" s="361">
        <v>603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54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43165</v>
      </c>
      <c r="B13" s="361">
        <v>804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54"/>
      <c r="P13" s="467"/>
      <c r="Q13" s="468"/>
      <c r="R13" s="466"/>
      <c r="S13" s="396">
        <v>0</v>
      </c>
      <c r="T13" s="396">
        <v>0</v>
      </c>
    </row>
    <row r="14" spans="1:20" ht="12.75">
      <c r="A14" s="238">
        <v>43179</v>
      </c>
      <c r="B14" s="361">
        <v>1048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54"/>
      <c r="P14" s="467"/>
      <c r="Q14" s="468"/>
      <c r="R14" s="466"/>
      <c r="S14" s="396">
        <v>0</v>
      </c>
      <c r="T14" s="396">
        <v>0</v>
      </c>
    </row>
    <row r="15" spans="1:20" ht="12.75">
      <c r="A15" s="238">
        <v>43186</v>
      </c>
      <c r="B15" s="361">
        <v>1123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09">
        <v>0.1</v>
      </c>
      <c r="O15" s="454"/>
      <c r="P15" s="467"/>
      <c r="Q15" s="468"/>
      <c r="R15" s="466"/>
      <c r="S15" s="396">
        <v>0</v>
      </c>
      <c r="T15" s="396">
        <v>0</v>
      </c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55"/>
      <c r="O16" s="454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55"/>
      <c r="O17" s="454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55"/>
      <c r="O18" s="454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55"/>
      <c r="O19" s="454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55"/>
      <c r="O20" s="454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55"/>
      <c r="O21" s="454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55"/>
      <c r="O22" s="454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55"/>
      <c r="O23" s="454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55"/>
      <c r="O24" s="454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55"/>
      <c r="O25" s="454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55"/>
      <c r="O26" s="454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55"/>
      <c r="O27" s="454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55"/>
      <c r="O28" s="454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55"/>
      <c r="O29" s="454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55"/>
      <c r="O30" s="454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55"/>
      <c r="O31" s="454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55"/>
      <c r="O32" s="454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55"/>
      <c r="O33" s="454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55"/>
      <c r="O34" s="454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55"/>
      <c r="O35" s="454"/>
      <c r="P35" s="467"/>
      <c r="Q35" s="468"/>
      <c r="R35" s="466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55"/>
      <c r="O36" s="454"/>
      <c r="P36" s="467"/>
      <c r="Q36" s="468"/>
      <c r="R36" s="466"/>
      <c r="S36" s="396"/>
      <c r="T36" s="396"/>
    </row>
    <row r="37" spans="1:20" ht="13.5" thickBo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55"/>
      <c r="O37" s="454"/>
      <c r="P37" s="467"/>
      <c r="Q37" s="468"/>
      <c r="R37" s="466"/>
      <c r="S37" s="396"/>
      <c r="T37" s="396"/>
    </row>
    <row r="38" spans="1:20" ht="12.75">
      <c r="A38" s="173" t="s">
        <v>25</v>
      </c>
      <c r="B38" s="174"/>
      <c r="C38" s="174"/>
      <c r="D38" s="174"/>
      <c r="E38" s="174"/>
      <c r="F38" s="174"/>
      <c r="G38" s="174"/>
      <c r="H38" s="190"/>
      <c r="I38" s="174"/>
      <c r="J38" s="174"/>
      <c r="K38" s="184"/>
      <c r="L38" s="190"/>
      <c r="M38" s="190"/>
      <c r="N38" s="413">
        <f>MIN(N11:N37)</f>
        <v>0.1</v>
      </c>
      <c r="O38" s="414"/>
      <c r="P38" s="463"/>
      <c r="Q38" s="420"/>
      <c r="R38" s="420"/>
      <c r="S38" s="420">
        <f>MIN(S11:S37)</f>
        <v>0</v>
      </c>
      <c r="T38" s="420">
        <f>MIN(T11:T37)</f>
        <v>0</v>
      </c>
    </row>
    <row r="39" spans="1:20" ht="12.75">
      <c r="A39" s="176" t="s">
        <v>26</v>
      </c>
      <c r="B39" s="79"/>
      <c r="C39" s="80"/>
      <c r="D39" s="81"/>
      <c r="E39" s="82"/>
      <c r="F39" s="82"/>
      <c r="G39" s="82"/>
      <c r="H39" s="83"/>
      <c r="I39" s="82"/>
      <c r="J39" s="82"/>
      <c r="K39" s="82"/>
      <c r="L39" s="83"/>
      <c r="M39" s="83"/>
      <c r="N39" s="332">
        <f>AVERAGE(N11:N37)</f>
        <v>0.12</v>
      </c>
      <c r="O39" s="295"/>
      <c r="P39" s="277"/>
      <c r="Q39" s="83"/>
      <c r="R39" s="83"/>
      <c r="S39" s="83">
        <f>AVERAGE(S11:S37)</f>
        <v>0</v>
      </c>
      <c r="T39" s="83">
        <f>AVERAGE(T11:T37)</f>
        <v>0</v>
      </c>
    </row>
    <row r="40" spans="1:20" ht="13.5" thickBot="1">
      <c r="A40" s="162" t="s">
        <v>27</v>
      </c>
      <c r="B40" s="177"/>
      <c r="C40" s="177"/>
      <c r="D40" s="177"/>
      <c r="E40" s="183"/>
      <c r="F40" s="183"/>
      <c r="G40" s="183"/>
      <c r="H40" s="182"/>
      <c r="I40" s="183"/>
      <c r="J40" s="183"/>
      <c r="K40" s="183"/>
      <c r="L40" s="182"/>
      <c r="M40" s="182"/>
      <c r="N40" s="333">
        <f>MAX(N11:N37)</f>
        <v>0.2</v>
      </c>
      <c r="O40" s="305"/>
      <c r="P40" s="287"/>
      <c r="Q40" s="182"/>
      <c r="R40" s="182"/>
      <c r="S40" s="182">
        <f>MAX(S11:S37)</f>
        <v>0</v>
      </c>
      <c r="T40" s="182">
        <f>MAX(T11:T37)</f>
        <v>0</v>
      </c>
    </row>
    <row r="41" spans="1:20" ht="12.75">
      <c r="A41" s="100" t="s">
        <v>28</v>
      </c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COUNT(N11:N37)</f>
        <v>5</v>
      </c>
      <c r="O41" s="272"/>
      <c r="P41" s="272"/>
      <c r="Q41" s="92"/>
      <c r="R41" s="92"/>
      <c r="S41" s="92">
        <f>COUNT(S11:S37)</f>
        <v>5</v>
      </c>
      <c r="T41" s="92">
        <f>COUNT(T11:T37)</f>
        <v>5</v>
      </c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COUNTIF(N11:N37,"&lt;0.10")</f>
        <v>0</v>
      </c>
      <c r="O42" s="272"/>
      <c r="P42" s="272"/>
      <c r="Q42" s="92"/>
      <c r="R42" s="92"/>
      <c r="S42" s="92">
        <f>COUNTIF(S11:S37,"&gt;0")</f>
        <v>0</v>
      </c>
      <c r="T42" s="92">
        <f>COUNTIF(T11:T37,"&gt;0")</f>
        <v>0</v>
      </c>
    </row>
    <row r="43" spans="1:20" ht="13.5" thickBot="1">
      <c r="A43" s="102" t="s">
        <v>30</v>
      </c>
      <c r="B43" s="10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335">
        <f>N42/N41</f>
        <v>0</v>
      </c>
      <c r="O43" s="273"/>
      <c r="P43" s="273"/>
      <c r="Q43" s="94"/>
      <c r="R43" s="94"/>
      <c r="S43" s="94">
        <f>S42/S41</f>
        <v>0</v>
      </c>
      <c r="T43" s="94">
        <f>T42/T41</f>
        <v>0</v>
      </c>
    </row>
    <row r="44" spans="1:20" ht="12.75">
      <c r="A44" s="1"/>
      <c r="B44" s="1"/>
      <c r="C44" s="1"/>
      <c r="D44" s="95"/>
      <c r="E44" s="41"/>
      <c r="F44" s="1"/>
      <c r="G44" s="1"/>
      <c r="H44" s="41"/>
      <c r="I44" s="41"/>
      <c r="J44" s="41"/>
      <c r="K44" s="41"/>
      <c r="L44" s="1"/>
      <c r="M44" s="1"/>
      <c r="N44" s="318"/>
      <c r="O44" s="275"/>
      <c r="P44" s="275"/>
      <c r="Q44" s="95"/>
      <c r="R44" s="95"/>
      <c r="S44" s="95"/>
      <c r="T44" s="95"/>
    </row>
    <row r="45" spans="1:20" ht="12.75">
      <c r="A45" s="42" t="s">
        <v>44</v>
      </c>
      <c r="B45" s="42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13.5" thickBot="1">
      <c r="A46" s="1"/>
      <c r="B46" s="1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26.25" thickBot="1">
      <c r="A47" s="151" t="s">
        <v>24</v>
      </c>
      <c r="B47" s="151" t="s">
        <v>33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44" t="s">
        <v>10</v>
      </c>
      <c r="N47" s="320" t="s">
        <v>11</v>
      </c>
      <c r="O47" s="292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3.5" thickBot="1">
      <c r="A48" s="158"/>
      <c r="B48" s="254"/>
      <c r="C48" s="58"/>
      <c r="D48" s="54"/>
      <c r="E48" s="121"/>
      <c r="F48" s="47"/>
      <c r="G48" s="45"/>
      <c r="H48" s="141"/>
      <c r="I48" s="140"/>
      <c r="J48" s="45"/>
      <c r="K48" s="127"/>
      <c r="L48" s="50"/>
      <c r="M48" s="51"/>
      <c r="N48" s="336"/>
      <c r="O48" s="307"/>
      <c r="P48" s="274"/>
      <c r="Q48" s="48"/>
      <c r="R48" s="52"/>
      <c r="S48" s="52"/>
      <c r="T48" s="52"/>
    </row>
    <row r="49" spans="1:22" ht="12.75">
      <c r="A49" s="173" t="s">
        <v>25</v>
      </c>
      <c r="B49" s="72"/>
      <c r="C49" s="106"/>
      <c r="D49" s="72"/>
      <c r="E49" s="73"/>
      <c r="F49" s="72"/>
      <c r="G49" s="72"/>
      <c r="H49" s="75"/>
      <c r="I49" s="73"/>
      <c r="J49" s="73"/>
      <c r="K49" s="73"/>
      <c r="L49" s="74"/>
      <c r="M49" s="74"/>
      <c r="N49" s="340"/>
      <c r="O49" s="311"/>
      <c r="P49" s="268"/>
      <c r="Q49" s="72"/>
      <c r="R49" s="72"/>
      <c r="S49" s="72"/>
      <c r="T49" s="72"/>
      <c r="V49" s="387"/>
    </row>
    <row r="50" spans="1:22" ht="12.75">
      <c r="A50" s="176" t="s">
        <v>26</v>
      </c>
      <c r="B50" s="79"/>
      <c r="C50" s="80"/>
      <c r="D50" s="81"/>
      <c r="E50" s="115"/>
      <c r="F50" s="84"/>
      <c r="G50" s="84"/>
      <c r="H50" s="82"/>
      <c r="I50" s="82"/>
      <c r="J50" s="82"/>
      <c r="K50" s="82"/>
      <c r="L50" s="83"/>
      <c r="M50" s="83"/>
      <c r="N50" s="332"/>
      <c r="O50" s="295"/>
      <c r="P50" s="269"/>
      <c r="Q50" s="81"/>
      <c r="R50" s="81"/>
      <c r="S50" s="81"/>
      <c r="T50" s="81"/>
      <c r="V50" s="386"/>
    </row>
    <row r="51" spans="1:22" ht="13.5" thickBot="1">
      <c r="A51" s="86" t="s">
        <v>27</v>
      </c>
      <c r="B51" s="86"/>
      <c r="C51" s="148"/>
      <c r="D51" s="86"/>
      <c r="E51" s="87"/>
      <c r="F51" s="89"/>
      <c r="G51" s="89"/>
      <c r="H51" s="88"/>
      <c r="I51" s="87"/>
      <c r="J51" s="87"/>
      <c r="K51" s="87"/>
      <c r="L51" s="86"/>
      <c r="M51" s="86"/>
      <c r="N51" s="341"/>
      <c r="O51" s="312"/>
      <c r="P51" s="270"/>
      <c r="Q51" s="86"/>
      <c r="R51" s="86"/>
      <c r="S51" s="86"/>
      <c r="T51" s="86"/>
      <c r="V51" s="387"/>
    </row>
    <row r="52" spans="1:20" ht="12.75">
      <c r="A52" s="100" t="s">
        <v>28</v>
      </c>
      <c r="B52" s="10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342"/>
      <c r="O52" s="271"/>
      <c r="P52" s="271"/>
      <c r="Q52" s="91"/>
      <c r="R52" s="91"/>
      <c r="S52" s="91"/>
      <c r="T52" s="91"/>
    </row>
    <row r="53" spans="1:20" ht="12.75">
      <c r="A53" s="101" t="s">
        <v>29</v>
      </c>
      <c r="B53" s="10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381"/>
      <c r="N53" s="334"/>
      <c r="O53" s="272"/>
      <c r="P53" s="272"/>
      <c r="Q53" s="92"/>
      <c r="R53" s="93"/>
      <c r="S53" s="92"/>
      <c r="T53" s="92"/>
    </row>
    <row r="54" spans="1:20" ht="13.5" thickBot="1">
      <c r="A54" s="102" t="s">
        <v>30</v>
      </c>
      <c r="B54" s="102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382"/>
      <c r="N54" s="335"/>
      <c r="O54" s="273"/>
      <c r="P54" s="273"/>
      <c r="Q54" s="94"/>
      <c r="R54" s="94"/>
      <c r="S54" s="94"/>
      <c r="T54" s="94"/>
    </row>
    <row r="55" spans="1:20" ht="12.75">
      <c r="A55" s="122"/>
      <c r="B55" s="1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343"/>
      <c r="O55" s="288"/>
      <c r="P55" s="288"/>
      <c r="Q55" s="117"/>
      <c r="R55" s="117"/>
      <c r="S55" s="117"/>
      <c r="T55" s="117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16" ht="12.75">
      <c r="A57" s="103" t="s">
        <v>31</v>
      </c>
      <c r="B57" s="103"/>
      <c r="N57" s="344"/>
      <c r="O57" s="313"/>
      <c r="P57" s="289"/>
    </row>
    <row r="58" spans="14:16" ht="13.5" thickBot="1">
      <c r="N58" s="344"/>
      <c r="O58" s="313"/>
      <c r="P58" s="289"/>
    </row>
    <row r="59" spans="1:20" ht="26.25" thickBot="1">
      <c r="A59" s="151" t="s">
        <v>24</v>
      </c>
      <c r="B59" s="17"/>
      <c r="C59" s="104" t="s">
        <v>0</v>
      </c>
      <c r="D59" s="8" t="s">
        <v>1</v>
      </c>
      <c r="E59" s="9" t="s">
        <v>2</v>
      </c>
      <c r="F59" s="10" t="s">
        <v>3</v>
      </c>
      <c r="G59" s="11" t="s">
        <v>4</v>
      </c>
      <c r="H59" s="12" t="s">
        <v>5</v>
      </c>
      <c r="I59" s="13" t="s">
        <v>6</v>
      </c>
      <c r="J59" s="11" t="s">
        <v>7</v>
      </c>
      <c r="K59" s="14" t="s">
        <v>8</v>
      </c>
      <c r="L59" s="43" t="s">
        <v>9</v>
      </c>
      <c r="M59" s="97" t="s">
        <v>10</v>
      </c>
      <c r="N59" s="320" t="s">
        <v>11</v>
      </c>
      <c r="O59" s="314"/>
      <c r="P59" s="263" t="s">
        <v>12</v>
      </c>
      <c r="Q59" s="18" t="s">
        <v>13</v>
      </c>
      <c r="R59" s="13" t="s">
        <v>14</v>
      </c>
      <c r="S59" s="14" t="s">
        <v>15</v>
      </c>
      <c r="T59" s="191" t="s">
        <v>16</v>
      </c>
    </row>
    <row r="60" spans="1:20" ht="12.75">
      <c r="A60" s="143" t="s">
        <v>25</v>
      </c>
      <c r="B60" s="105"/>
      <c r="C60" s="106"/>
      <c r="D60" s="78"/>
      <c r="E60" s="76"/>
      <c r="F60" s="77"/>
      <c r="G60" s="77"/>
      <c r="H60" s="76"/>
      <c r="I60" s="76"/>
      <c r="J60" s="76"/>
      <c r="K60" s="76"/>
      <c r="L60" s="78"/>
      <c r="M60" s="78"/>
      <c r="N60" s="345">
        <f>MIN(N38,N49)</f>
        <v>0.1</v>
      </c>
      <c r="O60" s="315"/>
      <c r="P60" s="290"/>
      <c r="Q60" s="78"/>
      <c r="R60" s="78"/>
      <c r="S60" s="78">
        <f>MIN(S38,S49)</f>
        <v>0</v>
      </c>
      <c r="T60" s="78">
        <f>MIN(T38,T49)</f>
        <v>0</v>
      </c>
    </row>
    <row r="61" spans="1:20" ht="12.75">
      <c r="A61" s="107" t="s">
        <v>26</v>
      </c>
      <c r="B61" s="107"/>
      <c r="C61" s="80"/>
      <c r="D61" s="81"/>
      <c r="E61" s="84"/>
      <c r="F61" s="85"/>
      <c r="G61" s="85"/>
      <c r="H61" s="84"/>
      <c r="I61" s="84"/>
      <c r="J61" s="84"/>
      <c r="K61" s="84"/>
      <c r="L61" s="81"/>
      <c r="M61" s="81"/>
      <c r="N61" s="346">
        <f>AVERAGE(N39,N50)</f>
        <v>0.12</v>
      </c>
      <c r="O61" s="316"/>
      <c r="P61" s="269"/>
      <c r="Q61" s="81"/>
      <c r="R61" s="81"/>
      <c r="S61" s="81">
        <f>AVERAGE(S39,S50)</f>
        <v>0</v>
      </c>
      <c r="T61" s="81">
        <f>AVERAGE(T39,T50)</f>
        <v>0</v>
      </c>
    </row>
    <row r="62" spans="1:20" ht="13.5" thickBot="1">
      <c r="A62" s="108" t="s">
        <v>27</v>
      </c>
      <c r="B62" s="144"/>
      <c r="C62" s="256"/>
      <c r="D62" s="90"/>
      <c r="E62" s="116"/>
      <c r="F62" s="99"/>
      <c r="G62" s="99"/>
      <c r="H62" s="116"/>
      <c r="I62" s="116"/>
      <c r="J62" s="116"/>
      <c r="K62" s="116"/>
      <c r="L62" s="90"/>
      <c r="M62" s="90"/>
      <c r="N62" s="347">
        <f>MAX(N40,N51)</f>
        <v>0.2</v>
      </c>
      <c r="O62" s="317"/>
      <c r="P62" s="291"/>
      <c r="Q62" s="90"/>
      <c r="R62" s="90"/>
      <c r="S62" s="90">
        <f>MAX(S40,S51)</f>
        <v>0</v>
      </c>
      <c r="T62" s="90">
        <f>MAX(T40,T51)</f>
        <v>0</v>
      </c>
    </row>
    <row r="63" spans="1:20" ht="12.75">
      <c r="A63" s="109" t="s">
        <v>28</v>
      </c>
      <c r="B63" s="109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342">
        <f>SUM(N41,N52)</f>
        <v>5</v>
      </c>
      <c r="O63" s="271"/>
      <c r="P63" s="271"/>
      <c r="Q63" s="91"/>
      <c r="R63" s="91"/>
      <c r="S63" s="91">
        <f>SUM(S41,S52)</f>
        <v>5</v>
      </c>
      <c r="T63" s="91">
        <f>SUM(T41,T52)</f>
        <v>5</v>
      </c>
    </row>
    <row r="64" spans="1:20" ht="12.75">
      <c r="A64" s="101" t="s">
        <v>29</v>
      </c>
      <c r="B64" s="10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381"/>
      <c r="N64" s="334">
        <f>SUM(N42,N53)</f>
        <v>0</v>
      </c>
      <c r="O64" s="272"/>
      <c r="P64" s="272"/>
      <c r="Q64" s="92"/>
      <c r="R64" s="92"/>
      <c r="S64" s="92">
        <f>SUM(S42,S53)</f>
        <v>0</v>
      </c>
      <c r="T64" s="92">
        <f>SUM(T42,T53)</f>
        <v>0</v>
      </c>
    </row>
    <row r="65" spans="1:20" ht="13.5" thickBot="1">
      <c r="A65" s="102" t="s">
        <v>30</v>
      </c>
      <c r="B65" s="102"/>
      <c r="C65" s="94"/>
      <c r="D65" s="257"/>
      <c r="E65" s="94"/>
      <c r="F65" s="94"/>
      <c r="G65" s="94"/>
      <c r="H65" s="94"/>
      <c r="I65" s="94"/>
      <c r="J65" s="94"/>
      <c r="K65" s="94"/>
      <c r="L65" s="94"/>
      <c r="M65" s="382"/>
      <c r="N65" s="335">
        <f>N64/N63</f>
        <v>0</v>
      </c>
      <c r="O65" s="273"/>
      <c r="P65" s="273"/>
      <c r="Q65" s="94"/>
      <c r="R65" s="94"/>
      <c r="S65" s="94">
        <f>S64/S63</f>
        <v>0</v>
      </c>
      <c r="T65" s="94">
        <f>T64/T63</f>
        <v>0</v>
      </c>
    </row>
  </sheetData>
  <sheetProtection/>
  <mergeCells count="1">
    <mergeCell ref="A4:A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N10" sqref="N10:T37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57</v>
      </c>
      <c r="H1" s="374"/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43144</v>
      </c>
      <c r="B10" s="251">
        <v>537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43153</v>
      </c>
      <c r="B11" s="361">
        <v>691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43164</v>
      </c>
      <c r="B12" s="361">
        <v>781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43173</v>
      </c>
      <c r="B13" s="361">
        <v>961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0.15</v>
      </c>
      <c r="O13" s="416"/>
      <c r="P13" s="467"/>
      <c r="Q13" s="468"/>
      <c r="R13" s="466"/>
      <c r="S13" s="396">
        <v>0</v>
      </c>
      <c r="T13" s="396">
        <v>0</v>
      </c>
    </row>
    <row r="14" spans="1:20" ht="12.75">
      <c r="A14" s="238">
        <v>43187</v>
      </c>
      <c r="B14" s="361">
        <v>1151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0.15</v>
      </c>
      <c r="O14" s="416"/>
      <c r="P14" s="467"/>
      <c r="Q14" s="468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396"/>
    </row>
    <row r="37" spans="1:20" ht="13.5" thickBo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15"/>
      <c r="O37" s="416"/>
      <c r="P37" s="467"/>
      <c r="Q37" s="468"/>
      <c r="R37" s="466"/>
      <c r="S37" s="396"/>
      <c r="T37" s="421"/>
    </row>
    <row r="38" spans="1:20" ht="12.75">
      <c r="A38" s="173" t="s">
        <v>25</v>
      </c>
      <c r="B38" s="174"/>
      <c r="C38" s="174"/>
      <c r="D38" s="174"/>
      <c r="E38" s="174"/>
      <c r="F38" s="174"/>
      <c r="G38" s="174"/>
      <c r="H38" s="190"/>
      <c r="I38" s="174"/>
      <c r="J38" s="174"/>
      <c r="K38" s="184"/>
      <c r="L38" s="190"/>
      <c r="M38" s="190"/>
      <c r="N38" s="413">
        <f>MIN(N10:N37)</f>
        <v>0.1</v>
      </c>
      <c r="O38" s="414"/>
      <c r="P38" s="463"/>
      <c r="Q38" s="420"/>
      <c r="R38" s="420"/>
      <c r="S38" s="420">
        <f>MIN(S10:S37)</f>
        <v>0</v>
      </c>
      <c r="T38" s="420">
        <f>MIN(T10:T37)</f>
        <v>0</v>
      </c>
    </row>
    <row r="39" spans="1:20" ht="12.75">
      <c r="A39" s="176" t="s">
        <v>26</v>
      </c>
      <c r="B39" s="79"/>
      <c r="C39" s="80"/>
      <c r="D39" s="81"/>
      <c r="E39" s="82"/>
      <c r="F39" s="82"/>
      <c r="G39" s="82"/>
      <c r="H39" s="83"/>
      <c r="I39" s="82"/>
      <c r="J39" s="82"/>
      <c r="K39" s="82"/>
      <c r="L39" s="83"/>
      <c r="M39" s="83"/>
      <c r="N39" s="332">
        <f>AVERAGE(N10:N37)</f>
        <v>0.14</v>
      </c>
      <c r="O39" s="295"/>
      <c r="P39" s="277"/>
      <c r="Q39" s="83"/>
      <c r="R39" s="83"/>
      <c r="S39" s="83">
        <f>AVERAGE(S10:S37)</f>
        <v>0</v>
      </c>
      <c r="T39" s="83">
        <f>AVERAGE(T10:T37)</f>
        <v>0</v>
      </c>
    </row>
    <row r="40" spans="1:20" ht="13.5" thickBot="1">
      <c r="A40" s="162" t="s">
        <v>27</v>
      </c>
      <c r="B40" s="177"/>
      <c r="C40" s="177"/>
      <c r="D40" s="177"/>
      <c r="E40" s="183"/>
      <c r="F40" s="183"/>
      <c r="G40" s="183"/>
      <c r="H40" s="182"/>
      <c r="I40" s="183"/>
      <c r="J40" s="183"/>
      <c r="K40" s="183"/>
      <c r="L40" s="182"/>
      <c r="M40" s="182"/>
      <c r="N40" s="333">
        <f>MAX(N10:N37)</f>
        <v>0.15</v>
      </c>
      <c r="O40" s="305"/>
      <c r="P40" s="287"/>
      <c r="Q40" s="182"/>
      <c r="R40" s="182"/>
      <c r="S40" s="182">
        <f>MAX(S10:S37)</f>
        <v>0</v>
      </c>
      <c r="T40" s="182">
        <f>MAX(T10:T37)</f>
        <v>0</v>
      </c>
    </row>
    <row r="41" spans="1:20" ht="12.75">
      <c r="A41" s="100" t="s">
        <v>28</v>
      </c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COUNT(N10:N37)</f>
        <v>5</v>
      </c>
      <c r="O41" s="272"/>
      <c r="P41" s="272"/>
      <c r="Q41" s="92"/>
      <c r="R41" s="92"/>
      <c r="S41" s="92">
        <f>COUNT(S10:S37)</f>
        <v>5</v>
      </c>
      <c r="T41" s="92">
        <f>COUNT(T10:T37)</f>
        <v>5</v>
      </c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COUNTIF(N10:N37,"&lt;0.10")</f>
        <v>0</v>
      </c>
      <c r="O42" s="272"/>
      <c r="P42" s="272"/>
      <c r="Q42" s="92"/>
      <c r="R42" s="92"/>
      <c r="S42" s="92">
        <f>COUNTIF(S10:S37,"&gt;0")</f>
        <v>0</v>
      </c>
      <c r="T42" s="92">
        <f>COUNTIF(T10:T37,"&gt;0")</f>
        <v>0</v>
      </c>
    </row>
    <row r="43" spans="1:20" ht="13.5" thickBot="1">
      <c r="A43" s="102" t="s">
        <v>30</v>
      </c>
      <c r="B43" s="10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335">
        <f>N42/N41</f>
        <v>0</v>
      </c>
      <c r="O43" s="273"/>
      <c r="P43" s="273"/>
      <c r="Q43" s="94"/>
      <c r="R43" s="94"/>
      <c r="S43" s="94">
        <f>S42/S41</f>
        <v>0</v>
      </c>
      <c r="T43" s="94">
        <f>T42/T41</f>
        <v>0</v>
      </c>
    </row>
    <row r="44" spans="1:20" ht="12.75">
      <c r="A44" s="1"/>
      <c r="B44" s="1"/>
      <c r="C44" s="1"/>
      <c r="D44" s="95"/>
      <c r="E44" s="41"/>
      <c r="F44" s="1"/>
      <c r="G44" s="1"/>
      <c r="H44" s="41"/>
      <c r="I44" s="41"/>
      <c r="J44" s="41"/>
      <c r="K44" s="41"/>
      <c r="L44" s="1"/>
      <c r="M44" s="1"/>
      <c r="N44" s="318"/>
      <c r="O44" s="275"/>
      <c r="P44" s="275"/>
      <c r="Q44" s="95"/>
      <c r="R44" s="95"/>
      <c r="S44" s="95"/>
      <c r="T44" s="95"/>
    </row>
    <row r="45" spans="1:20" ht="12.75">
      <c r="A45" s="42" t="s">
        <v>44</v>
      </c>
      <c r="B45" s="42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13.5" thickBot="1">
      <c r="A46" s="1"/>
      <c r="B46" s="1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26.25" thickBot="1">
      <c r="A47" s="151" t="s">
        <v>24</v>
      </c>
      <c r="B47" s="151" t="s">
        <v>33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44" t="s">
        <v>10</v>
      </c>
      <c r="N47" s="320" t="s">
        <v>11</v>
      </c>
      <c r="O47" s="292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2.75">
      <c r="A48" s="158"/>
      <c r="B48" s="254"/>
      <c r="C48" s="58"/>
      <c r="D48" s="54"/>
      <c r="E48" s="121"/>
      <c r="F48" s="47"/>
      <c r="G48" s="45"/>
      <c r="H48" s="141"/>
      <c r="I48" s="140"/>
      <c r="J48" s="45"/>
      <c r="K48" s="127"/>
      <c r="L48" s="50"/>
      <c r="M48" s="51"/>
      <c r="N48" s="336"/>
      <c r="O48" s="307"/>
      <c r="P48" s="274"/>
      <c r="Q48" s="48"/>
      <c r="R48" s="52"/>
      <c r="S48" s="52"/>
      <c r="T48" s="52"/>
    </row>
    <row r="49" spans="1:20" ht="13.5" thickBot="1">
      <c r="A49" s="197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57"/>
      <c r="N49" s="337"/>
      <c r="O49" s="308"/>
      <c r="P49" s="276"/>
      <c r="Q49" s="62"/>
      <c r="R49" s="52"/>
      <c r="S49" s="52"/>
      <c r="T49" s="52"/>
    </row>
    <row r="50" spans="1:20" ht="12.75">
      <c r="A50" s="173" t="s">
        <v>25</v>
      </c>
      <c r="B50" s="72"/>
      <c r="C50" s="106"/>
      <c r="D50" s="72"/>
      <c r="E50" s="73"/>
      <c r="F50" s="72"/>
      <c r="G50" s="72"/>
      <c r="H50" s="75"/>
      <c r="I50" s="73"/>
      <c r="J50" s="73"/>
      <c r="K50" s="73"/>
      <c r="L50" s="74"/>
      <c r="M50" s="74"/>
      <c r="N50" s="340"/>
      <c r="O50" s="311"/>
      <c r="P50" s="268">
        <v>12</v>
      </c>
      <c r="Q50" s="72">
        <v>8</v>
      </c>
      <c r="R50" s="72">
        <v>0</v>
      </c>
      <c r="S50" s="72">
        <v>0</v>
      </c>
      <c r="T50" s="72">
        <v>0</v>
      </c>
    </row>
    <row r="51" spans="1:20" ht="12.75">
      <c r="A51" s="176" t="s">
        <v>26</v>
      </c>
      <c r="B51" s="79"/>
      <c r="C51" s="80"/>
      <c r="D51" s="81"/>
      <c r="E51" s="115"/>
      <c r="F51" s="84"/>
      <c r="G51" s="84"/>
      <c r="H51" s="82"/>
      <c r="I51" s="82"/>
      <c r="J51" s="82"/>
      <c r="K51" s="82"/>
      <c r="L51" s="83"/>
      <c r="M51" s="83"/>
      <c r="N51" s="332"/>
      <c r="O51" s="295"/>
      <c r="P51" s="269"/>
      <c r="Q51" s="81"/>
      <c r="R51" s="81"/>
      <c r="S51" s="81"/>
      <c r="T51" s="81"/>
    </row>
    <row r="52" spans="1:20" ht="13.5" thickBot="1">
      <c r="A52" s="86" t="s">
        <v>27</v>
      </c>
      <c r="B52" s="86"/>
      <c r="C52" s="148"/>
      <c r="D52" s="86"/>
      <c r="E52" s="87"/>
      <c r="F52" s="89"/>
      <c r="G52" s="89"/>
      <c r="H52" s="88"/>
      <c r="I52" s="87"/>
      <c r="J52" s="87"/>
      <c r="K52" s="87"/>
      <c r="L52" s="86"/>
      <c r="M52" s="86"/>
      <c r="N52" s="341"/>
      <c r="O52" s="312"/>
      <c r="P52" s="270"/>
      <c r="Q52" s="86"/>
      <c r="R52" s="86"/>
      <c r="S52" s="86"/>
      <c r="T52" s="86"/>
    </row>
    <row r="53" spans="1:20" ht="12.75">
      <c r="A53" s="100" t="s">
        <v>28</v>
      </c>
      <c r="B53" s="10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342"/>
      <c r="O53" s="271"/>
      <c r="P53" s="271"/>
      <c r="Q53" s="91"/>
      <c r="R53" s="91"/>
      <c r="S53" s="91"/>
      <c r="T53" s="91"/>
    </row>
    <row r="54" spans="1:20" ht="12.75">
      <c r="A54" s="101" t="s">
        <v>29</v>
      </c>
      <c r="B54" s="10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72"/>
      <c r="N54" s="334"/>
      <c r="O54" s="272"/>
      <c r="P54" s="272"/>
      <c r="Q54" s="92"/>
      <c r="R54" s="93"/>
      <c r="S54" s="92"/>
      <c r="T54" s="92"/>
    </row>
    <row r="55" spans="1:20" ht="13.5" thickBot="1">
      <c r="A55" s="102" t="s">
        <v>30</v>
      </c>
      <c r="B55" s="10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71"/>
      <c r="N55" s="335"/>
      <c r="O55" s="273"/>
      <c r="P55" s="273"/>
      <c r="Q55" s="94"/>
      <c r="R55" s="94"/>
      <c r="S55" s="94"/>
      <c r="T55" s="94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20" ht="12.75">
      <c r="A57" s="122"/>
      <c r="B57" s="122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343"/>
      <c r="O57" s="288"/>
      <c r="P57" s="288"/>
      <c r="Q57" s="117"/>
      <c r="R57" s="117"/>
      <c r="S57" s="117"/>
      <c r="T57" s="117"/>
    </row>
    <row r="58" spans="1:16" ht="12.75">
      <c r="A58" s="103" t="s">
        <v>31</v>
      </c>
      <c r="B58" s="103"/>
      <c r="N58" s="344"/>
      <c r="O58" s="313"/>
      <c r="P58" s="289"/>
    </row>
    <row r="59" spans="14:16" ht="13.5" thickBot="1">
      <c r="N59" s="344"/>
      <c r="O59" s="313"/>
      <c r="P59" s="289"/>
    </row>
    <row r="60" spans="1:20" ht="26.25" thickBot="1">
      <c r="A60" s="151" t="s">
        <v>24</v>
      </c>
      <c r="B60" s="17"/>
      <c r="C60" s="104" t="s">
        <v>0</v>
      </c>
      <c r="D60" s="8" t="s">
        <v>1</v>
      </c>
      <c r="E60" s="9" t="s">
        <v>2</v>
      </c>
      <c r="F60" s="10" t="s">
        <v>3</v>
      </c>
      <c r="G60" s="11" t="s">
        <v>4</v>
      </c>
      <c r="H60" s="12" t="s">
        <v>5</v>
      </c>
      <c r="I60" s="13" t="s">
        <v>6</v>
      </c>
      <c r="J60" s="11" t="s">
        <v>7</v>
      </c>
      <c r="K60" s="14" t="s">
        <v>8</v>
      </c>
      <c r="L60" s="43" t="s">
        <v>9</v>
      </c>
      <c r="M60" s="97" t="s">
        <v>10</v>
      </c>
      <c r="N60" s="320" t="s">
        <v>11</v>
      </c>
      <c r="O60" s="314"/>
      <c r="P60" s="263" t="s">
        <v>12</v>
      </c>
      <c r="Q60" s="18" t="s">
        <v>13</v>
      </c>
      <c r="R60" s="13" t="s">
        <v>14</v>
      </c>
      <c r="S60" s="14" t="s">
        <v>15</v>
      </c>
      <c r="T60" s="191" t="s">
        <v>16</v>
      </c>
    </row>
    <row r="61" spans="1:20" ht="12.75">
      <c r="A61" s="143" t="s">
        <v>25</v>
      </c>
      <c r="B61" s="105"/>
      <c r="C61" s="106"/>
      <c r="D61" s="78"/>
      <c r="E61" s="76"/>
      <c r="F61" s="77"/>
      <c r="G61" s="77"/>
      <c r="H61" s="76"/>
      <c r="I61" s="76"/>
      <c r="J61" s="76"/>
      <c r="K61" s="76"/>
      <c r="L61" s="78"/>
      <c r="M61" s="78"/>
      <c r="N61" s="345">
        <f>MIN(N38,N50)</f>
        <v>0.1</v>
      </c>
      <c r="O61" s="315"/>
      <c r="P61" s="290">
        <f>MIN(P38,P50)</f>
        <v>12</v>
      </c>
      <c r="Q61" s="78">
        <f>MIN(Q38,Q50)</f>
        <v>8</v>
      </c>
      <c r="R61" s="78">
        <f>MIN(R38,R50)</f>
        <v>0</v>
      </c>
      <c r="S61" s="78">
        <f>MIN(S38,S50)</f>
        <v>0</v>
      </c>
      <c r="T61" s="78">
        <f>MIN(T38,T50)</f>
        <v>0</v>
      </c>
    </row>
    <row r="62" spans="1:20" ht="12.75">
      <c r="A62" s="107" t="s">
        <v>26</v>
      </c>
      <c r="B62" s="107"/>
      <c r="C62" s="80"/>
      <c r="D62" s="81"/>
      <c r="E62" s="84"/>
      <c r="F62" s="85"/>
      <c r="G62" s="85"/>
      <c r="H62" s="84"/>
      <c r="I62" s="84"/>
      <c r="J62" s="84"/>
      <c r="K62" s="84"/>
      <c r="L62" s="81"/>
      <c r="M62" s="81"/>
      <c r="N62" s="346">
        <f>AVERAGE(N39,N51)</f>
        <v>0.14</v>
      </c>
      <c r="O62" s="316"/>
      <c r="P62" s="269"/>
      <c r="Q62" s="81"/>
      <c r="R62" s="81"/>
      <c r="S62" s="81">
        <f>AVERAGE(S39,S51)</f>
        <v>0</v>
      </c>
      <c r="T62" s="81">
        <f>AVERAGE(T39,T51)</f>
        <v>0</v>
      </c>
    </row>
    <row r="63" spans="1:20" ht="13.5" thickBot="1">
      <c r="A63" s="108" t="s">
        <v>27</v>
      </c>
      <c r="B63" s="144"/>
      <c r="C63" s="256"/>
      <c r="D63" s="90"/>
      <c r="E63" s="116"/>
      <c r="F63" s="99"/>
      <c r="G63" s="99"/>
      <c r="H63" s="116"/>
      <c r="I63" s="116"/>
      <c r="J63" s="116"/>
      <c r="K63" s="116"/>
      <c r="L63" s="90"/>
      <c r="M63" s="90"/>
      <c r="N63" s="347">
        <f>MAX(N40,N52)</f>
        <v>0.15</v>
      </c>
      <c r="O63" s="317"/>
      <c r="P63" s="291"/>
      <c r="Q63" s="90"/>
      <c r="R63" s="90"/>
      <c r="S63" s="90">
        <f>MAX(S40,S52)</f>
        <v>0</v>
      </c>
      <c r="T63" s="90">
        <f>MAX(T40,T52)</f>
        <v>0</v>
      </c>
    </row>
    <row r="64" spans="1:20" ht="12.75">
      <c r="A64" s="109" t="s">
        <v>28</v>
      </c>
      <c r="B64" s="10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342">
        <f>SUM(N41,N53)</f>
        <v>5</v>
      </c>
      <c r="O64" s="271"/>
      <c r="P64" s="271"/>
      <c r="Q64" s="91"/>
      <c r="R64" s="91"/>
      <c r="S64" s="91">
        <f>SUM(S41,S53)</f>
        <v>5</v>
      </c>
      <c r="T64" s="91">
        <f>SUM(T41,T53)</f>
        <v>5</v>
      </c>
    </row>
    <row r="65" spans="1:20" ht="12.75">
      <c r="A65" s="101" t="s">
        <v>29</v>
      </c>
      <c r="B65" s="10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72"/>
      <c r="N65" s="334">
        <f>SUM(N42,N54)</f>
        <v>0</v>
      </c>
      <c r="O65" s="272"/>
      <c r="P65" s="272"/>
      <c r="Q65" s="92"/>
      <c r="R65" s="92"/>
      <c r="S65" s="92">
        <f>SUM(S42,S54)</f>
        <v>0</v>
      </c>
      <c r="T65" s="92">
        <f>SUM(T42,T54)</f>
        <v>0</v>
      </c>
    </row>
    <row r="66" spans="1:20" ht="13.5" thickBot="1">
      <c r="A66" s="102" t="s">
        <v>30</v>
      </c>
      <c r="B66" s="102"/>
      <c r="C66" s="94"/>
      <c r="D66" s="257"/>
      <c r="E66" s="94"/>
      <c r="F66" s="94"/>
      <c r="G66" s="94"/>
      <c r="H66" s="94"/>
      <c r="I66" s="94"/>
      <c r="J66" s="94"/>
      <c r="K66" s="94"/>
      <c r="L66" s="94"/>
      <c r="M66" s="171"/>
      <c r="N66" s="335">
        <f>N65/N64</f>
        <v>0</v>
      </c>
      <c r="O66" s="273"/>
      <c r="P66" s="273"/>
      <c r="Q66" s="94"/>
      <c r="R66" s="94"/>
      <c r="S66" s="94">
        <f>S65/S64</f>
        <v>0</v>
      </c>
      <c r="T66" s="94">
        <f>T65/T64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N10" sqref="N10:T3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58</v>
      </c>
      <c r="I1" s="375"/>
      <c r="J1" s="1">
        <v>2018</v>
      </c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43139</v>
      </c>
      <c r="B10" s="251">
        <v>485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0.25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43151</v>
      </c>
      <c r="B11" s="361">
        <v>599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43165</v>
      </c>
      <c r="B12" s="361">
        <v>802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61"/>
      <c r="P12" s="464"/>
      <c r="Q12" s="465"/>
      <c r="R12" s="466"/>
      <c r="S12" s="396">
        <v>0</v>
      </c>
      <c r="T12" s="396">
        <v>0</v>
      </c>
    </row>
    <row r="13" spans="1:20" ht="12.75">
      <c r="A13" s="238">
        <v>43172</v>
      </c>
      <c r="B13" s="361">
        <v>926</v>
      </c>
      <c r="C13" s="239"/>
      <c r="D13" s="180"/>
      <c r="E13" s="240"/>
      <c r="F13" s="189">
        <v>0</v>
      </c>
      <c r="G13" s="241"/>
      <c r="H13" s="242">
        <v>7</v>
      </c>
      <c r="I13" s="243"/>
      <c r="J13" s="180"/>
      <c r="K13" s="244"/>
      <c r="L13" s="175">
        <v>0</v>
      </c>
      <c r="M13" s="411">
        <v>0</v>
      </c>
      <c r="N13" s="409">
        <v>0.15</v>
      </c>
      <c r="O13" s="461"/>
      <c r="P13" s="464">
        <v>18</v>
      </c>
      <c r="Q13" s="465">
        <v>25</v>
      </c>
      <c r="R13" s="466">
        <v>0</v>
      </c>
      <c r="S13" s="396">
        <v>0</v>
      </c>
      <c r="T13" s="396">
        <v>0</v>
      </c>
    </row>
    <row r="14" spans="1:20" ht="12.75">
      <c r="A14" s="238">
        <v>43179</v>
      </c>
      <c r="B14" s="361">
        <v>1044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0.15</v>
      </c>
      <c r="O14" s="461"/>
      <c r="P14" s="464"/>
      <c r="Q14" s="465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421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0.15</v>
      </c>
      <c r="O37" s="414"/>
      <c r="P37" s="463"/>
      <c r="Q37" s="420"/>
      <c r="R37" s="42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0.17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0.25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5</v>
      </c>
      <c r="O40" s="272"/>
      <c r="P40" s="272"/>
      <c r="Q40" s="92"/>
      <c r="R40" s="92"/>
      <c r="S40" s="92">
        <f>COUNT(S10:S36)</f>
        <v>5</v>
      </c>
      <c r="T40" s="92">
        <f>COUNT(T10:T36)</f>
        <v>5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>
        <v>43172</v>
      </c>
      <c r="B47" s="254">
        <v>927</v>
      </c>
      <c r="C47" s="58"/>
      <c r="D47" s="54"/>
      <c r="E47" s="121"/>
      <c r="F47" s="47"/>
      <c r="G47" s="45">
        <v>0</v>
      </c>
      <c r="H47" s="141">
        <v>9</v>
      </c>
      <c r="I47" s="140"/>
      <c r="J47" s="45"/>
      <c r="K47" s="127"/>
      <c r="L47" s="50">
        <v>20</v>
      </c>
      <c r="M47" s="51">
        <v>0</v>
      </c>
      <c r="N47" s="336"/>
      <c r="O47" s="307">
        <v>0.1</v>
      </c>
      <c r="P47" s="274">
        <v>27</v>
      </c>
      <c r="Q47" s="48">
        <v>32</v>
      </c>
      <c r="R47" s="52">
        <v>0</v>
      </c>
      <c r="S47" s="52">
        <v>0</v>
      </c>
      <c r="T47" s="52">
        <v>0</v>
      </c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2.75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</row>
    <row r="50" spans="1:20" ht="12.75">
      <c r="A50" s="64"/>
      <c r="B50" s="255"/>
      <c r="C50" s="65"/>
      <c r="D50" s="70"/>
      <c r="E50" s="118"/>
      <c r="F50" s="67"/>
      <c r="G50" s="66"/>
      <c r="H50" s="147"/>
      <c r="I50" s="150"/>
      <c r="J50" s="66"/>
      <c r="K50" s="138"/>
      <c r="L50" s="56"/>
      <c r="M50" s="57"/>
      <c r="N50" s="338"/>
      <c r="O50" s="309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3.5" thickBot="1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73" t="s">
        <v>25</v>
      </c>
      <c r="B54" s="72"/>
      <c r="C54" s="106"/>
      <c r="D54" s="72"/>
      <c r="E54" s="73"/>
      <c r="F54" s="72"/>
      <c r="G54" s="72"/>
      <c r="H54" s="75"/>
      <c r="I54" s="73"/>
      <c r="J54" s="73"/>
      <c r="K54" s="73"/>
      <c r="L54" s="74"/>
      <c r="M54" s="74"/>
      <c r="N54" s="340"/>
      <c r="O54" s="311"/>
      <c r="P54" s="268"/>
      <c r="Q54" s="72"/>
      <c r="R54" s="72"/>
      <c r="S54" s="72"/>
      <c r="T54" s="72"/>
    </row>
    <row r="55" spans="1:20" ht="12.75">
      <c r="A55" s="176" t="s">
        <v>26</v>
      </c>
      <c r="B55" s="79"/>
      <c r="C55" s="80"/>
      <c r="D55" s="81"/>
      <c r="E55" s="115"/>
      <c r="F55" s="84"/>
      <c r="G55" s="84"/>
      <c r="H55" s="82"/>
      <c r="I55" s="82"/>
      <c r="J55" s="82"/>
      <c r="K55" s="82"/>
      <c r="L55" s="83"/>
      <c r="M55" s="83"/>
      <c r="N55" s="332"/>
      <c r="O55" s="295"/>
      <c r="P55" s="269"/>
      <c r="Q55" s="81"/>
      <c r="R55" s="81"/>
      <c r="S55" s="81"/>
      <c r="T55" s="81"/>
    </row>
    <row r="56" spans="1:20" ht="13.5" thickBot="1">
      <c r="A56" s="86" t="s">
        <v>27</v>
      </c>
      <c r="B56" s="86"/>
      <c r="C56" s="148"/>
      <c r="D56" s="86"/>
      <c r="E56" s="87"/>
      <c r="F56" s="89"/>
      <c r="G56" s="89"/>
      <c r="H56" s="88"/>
      <c r="I56" s="87"/>
      <c r="J56" s="87"/>
      <c r="K56" s="87"/>
      <c r="L56" s="86"/>
      <c r="M56" s="86"/>
      <c r="N56" s="341"/>
      <c r="O56" s="312"/>
      <c r="P56" s="270"/>
      <c r="Q56" s="86"/>
      <c r="R56" s="86"/>
      <c r="S56" s="86"/>
      <c r="T56" s="86"/>
    </row>
    <row r="57" spans="1:20" ht="12.75">
      <c r="A57" s="100" t="s">
        <v>28</v>
      </c>
      <c r="B57" s="10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42"/>
      <c r="O57" s="271"/>
      <c r="P57" s="271"/>
      <c r="Q57" s="91"/>
      <c r="R57" s="91"/>
      <c r="S57" s="91"/>
      <c r="T57" s="91"/>
    </row>
    <row r="58" spans="1:20" ht="12.75">
      <c r="A58" s="101" t="s">
        <v>29</v>
      </c>
      <c r="B58" s="10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72"/>
      <c r="N58" s="334"/>
      <c r="O58" s="272"/>
      <c r="P58" s="272"/>
      <c r="Q58" s="92"/>
      <c r="R58" s="93"/>
      <c r="S58" s="92"/>
      <c r="T58" s="92"/>
    </row>
    <row r="59" spans="1:20" ht="13.5" thickBot="1">
      <c r="A59" s="102" t="s">
        <v>30</v>
      </c>
      <c r="B59" s="102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71"/>
      <c r="N59" s="335"/>
      <c r="O59" s="273"/>
      <c r="P59" s="273"/>
      <c r="Q59" s="94"/>
      <c r="R59" s="94"/>
      <c r="S59" s="94"/>
      <c r="T59" s="94"/>
    </row>
    <row r="60" spans="1:20" ht="12.75">
      <c r="A60" s="122"/>
      <c r="B60" s="12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343"/>
      <c r="O60" s="288"/>
      <c r="P60" s="288"/>
      <c r="Q60" s="117"/>
      <c r="R60" s="117"/>
      <c r="S60" s="117"/>
      <c r="T60" s="117"/>
    </row>
    <row r="61" spans="1:20" ht="12.75">
      <c r="A61" s="122"/>
      <c r="B61" s="12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343"/>
      <c r="O61" s="288"/>
      <c r="P61" s="288"/>
      <c r="Q61" s="117"/>
      <c r="R61" s="117"/>
      <c r="S61" s="117"/>
      <c r="T61" s="117"/>
    </row>
    <row r="62" spans="1:16" ht="12.75">
      <c r="A62" s="103" t="s">
        <v>31</v>
      </c>
      <c r="B62" s="103"/>
      <c r="N62" s="344"/>
      <c r="O62" s="313"/>
      <c r="P62" s="289"/>
    </row>
    <row r="63" spans="14:16" ht="13.5" thickBot="1">
      <c r="N63" s="344"/>
      <c r="O63" s="313"/>
      <c r="P63" s="289"/>
    </row>
    <row r="64" spans="1:20" ht="26.25" thickBot="1">
      <c r="A64" s="151" t="s">
        <v>24</v>
      </c>
      <c r="B64" s="17"/>
      <c r="C64" s="104" t="s">
        <v>0</v>
      </c>
      <c r="D64" s="8" t="s">
        <v>1</v>
      </c>
      <c r="E64" s="9" t="s">
        <v>2</v>
      </c>
      <c r="F64" s="10" t="s">
        <v>3</v>
      </c>
      <c r="G64" s="11" t="s">
        <v>4</v>
      </c>
      <c r="H64" s="12" t="s">
        <v>5</v>
      </c>
      <c r="I64" s="13" t="s">
        <v>6</v>
      </c>
      <c r="J64" s="11" t="s">
        <v>7</v>
      </c>
      <c r="K64" s="14" t="s">
        <v>8</v>
      </c>
      <c r="L64" s="43" t="s">
        <v>9</v>
      </c>
      <c r="M64" s="97" t="s">
        <v>10</v>
      </c>
      <c r="N64" s="320" t="s">
        <v>11</v>
      </c>
      <c r="O64" s="314"/>
      <c r="P64" s="263" t="s">
        <v>12</v>
      </c>
      <c r="Q64" s="18" t="s">
        <v>13</v>
      </c>
      <c r="R64" s="13" t="s">
        <v>14</v>
      </c>
      <c r="S64" s="14" t="s">
        <v>15</v>
      </c>
      <c r="T64" s="191" t="s">
        <v>16</v>
      </c>
    </row>
    <row r="65" spans="1:20" ht="12.75">
      <c r="A65" s="143" t="s">
        <v>25</v>
      </c>
      <c r="B65" s="105"/>
      <c r="C65" s="106"/>
      <c r="D65" s="78"/>
      <c r="E65" s="76"/>
      <c r="F65" s="77"/>
      <c r="G65" s="77"/>
      <c r="H65" s="76"/>
      <c r="I65" s="76"/>
      <c r="J65" s="76"/>
      <c r="K65" s="76"/>
      <c r="L65" s="78"/>
      <c r="M65" s="78"/>
      <c r="N65" s="345">
        <f>MIN(N37,N54)</f>
        <v>0.15</v>
      </c>
      <c r="O65" s="315"/>
      <c r="P65" s="290"/>
      <c r="Q65" s="78"/>
      <c r="R65" s="78"/>
      <c r="S65" s="78">
        <f>MIN(S37,S54)</f>
        <v>0</v>
      </c>
      <c r="T65" s="78">
        <f>MIN(T37,T54)</f>
        <v>0</v>
      </c>
    </row>
    <row r="66" spans="1:20" ht="12.75">
      <c r="A66" s="107" t="s">
        <v>26</v>
      </c>
      <c r="B66" s="107"/>
      <c r="C66" s="80"/>
      <c r="D66" s="81"/>
      <c r="E66" s="84"/>
      <c r="F66" s="85"/>
      <c r="G66" s="85"/>
      <c r="H66" s="84"/>
      <c r="I66" s="84"/>
      <c r="J66" s="84"/>
      <c r="K66" s="84"/>
      <c r="L66" s="81"/>
      <c r="M66" s="81"/>
      <c r="N66" s="346">
        <f>AVERAGE(N38,N55)</f>
        <v>0.17</v>
      </c>
      <c r="O66" s="316"/>
      <c r="P66" s="269"/>
      <c r="Q66" s="81"/>
      <c r="R66" s="81"/>
      <c r="S66" s="81">
        <f>AVERAGE(S38,S55)</f>
        <v>0</v>
      </c>
      <c r="T66" s="81">
        <f>AVERAGE(T38,T55)</f>
        <v>0</v>
      </c>
    </row>
    <row r="67" spans="1:20" ht="13.5" thickBot="1">
      <c r="A67" s="108" t="s">
        <v>27</v>
      </c>
      <c r="B67" s="144"/>
      <c r="C67" s="256"/>
      <c r="D67" s="90"/>
      <c r="E67" s="116"/>
      <c r="F67" s="99"/>
      <c r="G67" s="99"/>
      <c r="H67" s="116"/>
      <c r="I67" s="116"/>
      <c r="J67" s="116"/>
      <c r="K67" s="116"/>
      <c r="L67" s="90"/>
      <c r="M67" s="90"/>
      <c r="N67" s="347">
        <f>MAX(N39,N56)</f>
        <v>0.25</v>
      </c>
      <c r="O67" s="317"/>
      <c r="P67" s="291"/>
      <c r="Q67" s="90"/>
      <c r="R67" s="90"/>
      <c r="S67" s="90">
        <f>MAX(S39,S56)</f>
        <v>0</v>
      </c>
      <c r="T67" s="90">
        <f>MAX(T39,T56)</f>
        <v>0</v>
      </c>
    </row>
    <row r="68" spans="1:20" ht="12.75">
      <c r="A68" s="109" t="s">
        <v>28</v>
      </c>
      <c r="B68" s="10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42">
        <f>SUM(N40,N57)</f>
        <v>5</v>
      </c>
      <c r="O68" s="271"/>
      <c r="P68" s="271"/>
      <c r="Q68" s="91"/>
      <c r="R68" s="91"/>
      <c r="S68" s="91">
        <f>SUM(S40,S57)</f>
        <v>5</v>
      </c>
      <c r="T68" s="91">
        <f>SUM(T40,T57)</f>
        <v>5</v>
      </c>
    </row>
    <row r="69" spans="1:20" ht="12.75">
      <c r="A69" s="101" t="s">
        <v>29</v>
      </c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72"/>
      <c r="N69" s="334">
        <f>SUM(N41,N58)</f>
        <v>0</v>
      </c>
      <c r="O69" s="272"/>
      <c r="P69" s="272"/>
      <c r="Q69" s="92"/>
      <c r="R69" s="92"/>
      <c r="S69" s="92">
        <f>SUM(S41,S58)</f>
        <v>0</v>
      </c>
      <c r="T69" s="92">
        <f>SUM(T41,T58)</f>
        <v>0</v>
      </c>
    </row>
    <row r="70" spans="1:20" ht="13.5" thickBot="1">
      <c r="A70" s="102" t="s">
        <v>30</v>
      </c>
      <c r="B70" s="102"/>
      <c r="C70" s="94"/>
      <c r="D70" s="257"/>
      <c r="E70" s="94"/>
      <c r="F70" s="94"/>
      <c r="G70" s="94"/>
      <c r="H70" s="94"/>
      <c r="I70" s="94"/>
      <c r="J70" s="94"/>
      <c r="K70" s="94"/>
      <c r="L70" s="94"/>
      <c r="M70" s="171"/>
      <c r="N70" s="335">
        <f>N69/N68</f>
        <v>0</v>
      </c>
      <c r="O70" s="273"/>
      <c r="P70" s="273"/>
      <c r="Q70" s="94"/>
      <c r="R70" s="94"/>
      <c r="S70" s="94">
        <f>S69/S68</f>
        <v>0</v>
      </c>
      <c r="T70" s="94">
        <f>T69/T68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N11" sqref="N11:T35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59</v>
      </c>
      <c r="I1" s="375"/>
      <c r="J1" s="1">
        <v>2018</v>
      </c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2.75">
      <c r="A10" s="158">
        <v>43139</v>
      </c>
      <c r="B10" s="251">
        <v>484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459">
        <v>0.3</v>
      </c>
      <c r="O10" s="460"/>
      <c r="P10" s="469"/>
      <c r="Q10" s="470"/>
      <c r="R10" s="471"/>
      <c r="S10" s="395">
        <v>0</v>
      </c>
      <c r="T10" s="397">
        <v>0</v>
      </c>
    </row>
    <row r="11" spans="1:20" ht="12.75">
      <c r="A11" s="238">
        <v>43151</v>
      </c>
      <c r="B11" s="361">
        <v>598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43165</v>
      </c>
      <c r="B12" s="361">
        <v>801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61"/>
      <c r="P12" s="464"/>
      <c r="Q12" s="465"/>
      <c r="R12" s="466"/>
      <c r="S12" s="396">
        <v>0</v>
      </c>
      <c r="T12" s="396">
        <v>0</v>
      </c>
    </row>
    <row r="13" spans="1:20" ht="12.75">
      <c r="A13" s="238">
        <v>43172</v>
      </c>
      <c r="B13" s="361">
        <v>924</v>
      </c>
      <c r="C13" s="239"/>
      <c r="D13" s="180"/>
      <c r="E13" s="240"/>
      <c r="F13" s="189">
        <v>0</v>
      </c>
      <c r="G13" s="241"/>
      <c r="H13" s="242">
        <v>7</v>
      </c>
      <c r="I13" s="243"/>
      <c r="J13" s="180"/>
      <c r="K13" s="244"/>
      <c r="L13" s="175">
        <v>0</v>
      </c>
      <c r="M13" s="411">
        <v>0</v>
      </c>
      <c r="N13" s="409">
        <v>0.15</v>
      </c>
      <c r="O13" s="461"/>
      <c r="P13" s="464">
        <v>14</v>
      </c>
      <c r="Q13" s="465">
        <v>10</v>
      </c>
      <c r="R13" s="466">
        <v>0</v>
      </c>
      <c r="S13" s="396">
        <v>0</v>
      </c>
      <c r="T13" s="396">
        <v>0</v>
      </c>
    </row>
    <row r="14" spans="1:20" ht="12.75">
      <c r="A14" s="238">
        <v>43179</v>
      </c>
      <c r="B14" s="361">
        <v>1043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0.15</v>
      </c>
      <c r="O14" s="461"/>
      <c r="P14" s="464"/>
      <c r="Q14" s="465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3.5" thickBot="1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173" t="s">
        <v>25</v>
      </c>
      <c r="B36" s="174"/>
      <c r="C36" s="174"/>
      <c r="D36" s="174"/>
      <c r="E36" s="174"/>
      <c r="F36" s="174"/>
      <c r="G36" s="174"/>
      <c r="H36" s="190"/>
      <c r="I36" s="174"/>
      <c r="J36" s="174"/>
      <c r="K36" s="184"/>
      <c r="L36" s="190"/>
      <c r="M36" s="190"/>
      <c r="N36" s="413">
        <f>MIN(N10:N35)</f>
        <v>0.15</v>
      </c>
      <c r="O36" s="414"/>
      <c r="P36" s="463"/>
      <c r="Q36" s="420"/>
      <c r="R36" s="420"/>
      <c r="S36" s="420">
        <f>MIN(S10:S35)</f>
        <v>0</v>
      </c>
      <c r="T36" s="420">
        <f>MIN(T10:T35)</f>
        <v>0</v>
      </c>
    </row>
    <row r="37" spans="1:20" ht="12.75">
      <c r="A37" s="176" t="s">
        <v>26</v>
      </c>
      <c r="B37" s="79"/>
      <c r="C37" s="80"/>
      <c r="D37" s="81"/>
      <c r="E37" s="82"/>
      <c r="F37" s="82"/>
      <c r="G37" s="82"/>
      <c r="H37" s="83"/>
      <c r="I37" s="82"/>
      <c r="J37" s="82"/>
      <c r="K37" s="82"/>
      <c r="L37" s="83"/>
      <c r="M37" s="83"/>
      <c r="N37" s="332">
        <f>AVERAGE(N10:N35)</f>
        <v>0.18</v>
      </c>
      <c r="O37" s="295"/>
      <c r="P37" s="277"/>
      <c r="Q37" s="83"/>
      <c r="R37" s="83"/>
      <c r="S37" s="83">
        <f>AVERAGE(S10:S35)</f>
        <v>0</v>
      </c>
      <c r="T37" s="83">
        <f>AVERAGE(T10:T35)</f>
        <v>0</v>
      </c>
    </row>
    <row r="38" spans="1:20" ht="13.5" thickBot="1">
      <c r="A38" s="162" t="s">
        <v>27</v>
      </c>
      <c r="B38" s="177"/>
      <c r="C38" s="177"/>
      <c r="D38" s="177"/>
      <c r="E38" s="183"/>
      <c r="F38" s="183"/>
      <c r="G38" s="183"/>
      <c r="H38" s="182"/>
      <c r="I38" s="183"/>
      <c r="J38" s="183"/>
      <c r="K38" s="183"/>
      <c r="L38" s="182"/>
      <c r="M38" s="182"/>
      <c r="N38" s="333">
        <f>MAX(N10:N35)</f>
        <v>0.3</v>
      </c>
      <c r="O38" s="305"/>
      <c r="P38" s="287"/>
      <c r="Q38" s="182"/>
      <c r="R38" s="182"/>
      <c r="S38" s="182">
        <f>MAX(S10:S35)</f>
        <v>0</v>
      </c>
      <c r="T38" s="182">
        <f>MAX(T10:T35)</f>
        <v>0</v>
      </c>
    </row>
    <row r="39" spans="1:20" ht="12.75">
      <c r="A39" s="100" t="s">
        <v>28</v>
      </c>
      <c r="B39" s="100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334">
        <f>COUNT(N10:N35)</f>
        <v>5</v>
      </c>
      <c r="O39" s="272"/>
      <c r="P39" s="272"/>
      <c r="Q39" s="92"/>
      <c r="R39" s="92"/>
      <c r="S39" s="92">
        <f>COUNT(S10:S35)</f>
        <v>5</v>
      </c>
      <c r="T39" s="92">
        <f>COUNT(T10:T35)</f>
        <v>5</v>
      </c>
    </row>
    <row r="40" spans="1:20" ht="12.75">
      <c r="A40" s="101" t="s">
        <v>29</v>
      </c>
      <c r="B40" s="10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COUNTIF(N10:N35,"&lt;0.10")</f>
        <v>0</v>
      </c>
      <c r="O40" s="272"/>
      <c r="P40" s="272"/>
      <c r="Q40" s="92"/>
      <c r="R40" s="92"/>
      <c r="S40" s="92">
        <f>COUNTIF(S10:S35,"&gt;0")</f>
        <v>0</v>
      </c>
      <c r="T40" s="92">
        <f>COUNTIF(T10:T35,"&gt;0")</f>
        <v>0</v>
      </c>
    </row>
    <row r="41" spans="1:20" ht="13.5" thickBot="1">
      <c r="A41" s="102" t="s">
        <v>30</v>
      </c>
      <c r="B41" s="10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335">
        <f>N40/N39</f>
        <v>0</v>
      </c>
      <c r="O41" s="273"/>
      <c r="P41" s="273"/>
      <c r="Q41" s="94"/>
      <c r="R41" s="94"/>
      <c r="S41" s="94">
        <f>S40/S39</f>
        <v>0</v>
      </c>
      <c r="T41" s="94">
        <f>T40/T39</f>
        <v>0</v>
      </c>
    </row>
    <row r="42" spans="1:20" ht="12.75">
      <c r="A42" s="1"/>
      <c r="B42" s="1"/>
      <c r="C42" s="1"/>
      <c r="D42" s="95"/>
      <c r="E42" s="41"/>
      <c r="F42" s="1"/>
      <c r="G42" s="1"/>
      <c r="H42" s="41"/>
      <c r="I42" s="41"/>
      <c r="J42" s="41"/>
      <c r="K42" s="41"/>
      <c r="L42" s="1"/>
      <c r="M42" s="1"/>
      <c r="N42" s="318"/>
      <c r="O42" s="275"/>
      <c r="P42" s="275"/>
      <c r="Q42" s="95"/>
      <c r="R42" s="95"/>
      <c r="S42" s="95"/>
      <c r="T42" s="95"/>
    </row>
    <row r="43" spans="1:20" ht="12.75">
      <c r="A43" s="42" t="s">
        <v>44</v>
      </c>
      <c r="B43" s="42"/>
      <c r="C43" s="1"/>
      <c r="D43" s="95"/>
      <c r="E43" s="41"/>
      <c r="F43" s="1"/>
      <c r="G43" s="95"/>
      <c r="H43" s="119"/>
      <c r="I43" s="41"/>
      <c r="J43" s="41"/>
      <c r="K43" s="41"/>
      <c r="L43" s="1"/>
      <c r="M43" s="1"/>
      <c r="N43" s="318"/>
      <c r="O43" s="306"/>
      <c r="P43" s="275"/>
      <c r="Q43" s="95"/>
      <c r="R43" s="95"/>
      <c r="S43" s="95"/>
      <c r="T43" s="95"/>
    </row>
    <row r="44" spans="1:20" ht="13.5" thickBot="1">
      <c r="A44" s="1"/>
      <c r="B44" s="1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26.25" thickBot="1">
      <c r="A45" s="151" t="s">
        <v>24</v>
      </c>
      <c r="B45" s="151" t="s">
        <v>33</v>
      </c>
      <c r="C45" s="7" t="s">
        <v>0</v>
      </c>
      <c r="D45" s="8" t="s">
        <v>1</v>
      </c>
      <c r="E45" s="9" t="s">
        <v>2</v>
      </c>
      <c r="F45" s="10" t="s">
        <v>3</v>
      </c>
      <c r="G45" s="11" t="s">
        <v>4</v>
      </c>
      <c r="H45" s="12" t="s">
        <v>5</v>
      </c>
      <c r="I45" s="13" t="s">
        <v>6</v>
      </c>
      <c r="J45" s="11" t="s">
        <v>7</v>
      </c>
      <c r="K45" s="14" t="s">
        <v>8</v>
      </c>
      <c r="L45" s="43" t="s">
        <v>9</v>
      </c>
      <c r="M45" s="44" t="s">
        <v>10</v>
      </c>
      <c r="N45" s="320" t="s">
        <v>11</v>
      </c>
      <c r="O45" s="292"/>
      <c r="P45" s="263" t="s">
        <v>12</v>
      </c>
      <c r="Q45" s="18" t="s">
        <v>13</v>
      </c>
      <c r="R45" s="13" t="s">
        <v>14</v>
      </c>
      <c r="S45" s="14" t="s">
        <v>15</v>
      </c>
      <c r="T45" s="191" t="s">
        <v>16</v>
      </c>
    </row>
    <row r="46" spans="1:20" ht="12.75">
      <c r="A46" s="158">
        <v>43172</v>
      </c>
      <c r="B46" s="254">
        <v>925</v>
      </c>
      <c r="C46" s="58"/>
      <c r="D46" s="54"/>
      <c r="E46" s="121"/>
      <c r="F46" s="47"/>
      <c r="G46" s="45">
        <v>0</v>
      </c>
      <c r="H46" s="141">
        <v>8</v>
      </c>
      <c r="I46" s="140"/>
      <c r="J46" s="45"/>
      <c r="K46" s="127"/>
      <c r="L46" s="50">
        <v>20</v>
      </c>
      <c r="M46" s="51">
        <v>0</v>
      </c>
      <c r="N46" s="336"/>
      <c r="O46" s="307">
        <v>0.1</v>
      </c>
      <c r="P46" s="274">
        <v>23</v>
      </c>
      <c r="Q46" s="48">
        <v>20</v>
      </c>
      <c r="R46" s="52">
        <v>0</v>
      </c>
      <c r="S46" s="52">
        <v>0</v>
      </c>
      <c r="T46" s="52">
        <v>0</v>
      </c>
    </row>
    <row r="47" spans="1:20" ht="12.75">
      <c r="A47" s="197"/>
      <c r="B47" s="253"/>
      <c r="C47" s="139"/>
      <c r="D47" s="59"/>
      <c r="E47" s="113"/>
      <c r="F47" s="61"/>
      <c r="G47" s="55"/>
      <c r="H47" s="146"/>
      <c r="I47" s="149"/>
      <c r="J47" s="55"/>
      <c r="K47" s="114"/>
      <c r="L47" s="56"/>
      <c r="M47" s="57"/>
      <c r="N47" s="337"/>
      <c r="O47" s="308"/>
      <c r="P47" s="276"/>
      <c r="Q47" s="62"/>
      <c r="R47" s="52"/>
      <c r="S47" s="52"/>
      <c r="T47" s="52"/>
    </row>
    <row r="48" spans="1:20" ht="12.75">
      <c r="A48" s="60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165"/>
      <c r="N48" s="337"/>
      <c r="O48" s="308"/>
      <c r="P48" s="276"/>
      <c r="Q48" s="62"/>
      <c r="R48" s="52"/>
      <c r="S48" s="52"/>
      <c r="T48" s="52"/>
    </row>
    <row r="49" spans="1:20" ht="12.75">
      <c r="A49" s="64"/>
      <c r="B49" s="255"/>
      <c r="C49" s="65"/>
      <c r="D49" s="70"/>
      <c r="E49" s="118"/>
      <c r="F49" s="67"/>
      <c r="G49" s="66"/>
      <c r="H49" s="147"/>
      <c r="I49" s="150"/>
      <c r="J49" s="66"/>
      <c r="K49" s="138"/>
      <c r="L49" s="56"/>
      <c r="M49" s="57"/>
      <c r="N49" s="338"/>
      <c r="O49" s="309"/>
      <c r="P49" s="267"/>
      <c r="Q49" s="68"/>
      <c r="R49" s="52"/>
      <c r="S49" s="52"/>
      <c r="T49" s="52"/>
    </row>
    <row r="50" spans="1:20" ht="12.75">
      <c r="A50" s="159"/>
      <c r="B50" s="255"/>
      <c r="C50" s="65"/>
      <c r="D50" s="70"/>
      <c r="E50" s="118"/>
      <c r="F50" s="67"/>
      <c r="G50" s="66"/>
      <c r="H50" s="147"/>
      <c r="I50" s="150"/>
      <c r="J50" s="66"/>
      <c r="K50" s="131"/>
      <c r="L50" s="56"/>
      <c r="M50" s="57"/>
      <c r="N50" s="339"/>
      <c r="O50" s="310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2.75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59"/>
      <c r="B56" s="255"/>
      <c r="C56" s="65"/>
      <c r="D56" s="70"/>
      <c r="E56" s="118"/>
      <c r="F56" s="67"/>
      <c r="G56" s="66"/>
      <c r="H56" s="147"/>
      <c r="I56" s="150"/>
      <c r="J56" s="66"/>
      <c r="K56" s="131"/>
      <c r="L56" s="56"/>
      <c r="M56" s="57"/>
      <c r="N56" s="339"/>
      <c r="O56" s="310"/>
      <c r="P56" s="267"/>
      <c r="Q56" s="68"/>
      <c r="R56" s="52"/>
      <c r="S56" s="52"/>
      <c r="T56" s="52"/>
    </row>
    <row r="57" spans="1:20" ht="12.75">
      <c r="A57" s="159"/>
      <c r="B57" s="255"/>
      <c r="C57" s="65"/>
      <c r="D57" s="70"/>
      <c r="E57" s="118"/>
      <c r="F57" s="67"/>
      <c r="G57" s="66"/>
      <c r="H57" s="147"/>
      <c r="I57" s="150"/>
      <c r="J57" s="66"/>
      <c r="K57" s="131"/>
      <c r="L57" s="56"/>
      <c r="M57" s="57"/>
      <c r="N57" s="339"/>
      <c r="O57" s="310"/>
      <c r="P57" s="267"/>
      <c r="Q57" s="68"/>
      <c r="R57" s="71"/>
      <c r="S57" s="52"/>
      <c r="T57" s="52"/>
    </row>
    <row r="58" spans="1:20" ht="12.75">
      <c r="A58" s="159"/>
      <c r="B58" s="255"/>
      <c r="C58" s="65"/>
      <c r="D58" s="70"/>
      <c r="E58" s="118"/>
      <c r="F58" s="67"/>
      <c r="G58" s="66"/>
      <c r="H58" s="147"/>
      <c r="I58" s="150"/>
      <c r="J58" s="66"/>
      <c r="K58" s="131"/>
      <c r="L58" s="56"/>
      <c r="M58" s="57"/>
      <c r="N58" s="339"/>
      <c r="O58" s="310"/>
      <c r="P58" s="267"/>
      <c r="Q58" s="68"/>
      <c r="R58" s="376"/>
      <c r="S58" s="52"/>
      <c r="T58" s="52"/>
    </row>
    <row r="59" spans="1:20" ht="12.75">
      <c r="A59" s="159"/>
      <c r="B59" s="255"/>
      <c r="C59" s="65"/>
      <c r="D59" s="70"/>
      <c r="E59" s="118"/>
      <c r="F59" s="67"/>
      <c r="G59" s="66"/>
      <c r="H59" s="147"/>
      <c r="I59" s="150"/>
      <c r="J59" s="66"/>
      <c r="K59" s="131"/>
      <c r="L59" s="56"/>
      <c r="M59" s="57"/>
      <c r="N59" s="339"/>
      <c r="O59" s="310"/>
      <c r="P59" s="267"/>
      <c r="Q59" s="68"/>
      <c r="R59" s="52"/>
      <c r="S59" s="52"/>
      <c r="T59" s="52"/>
    </row>
    <row r="60" spans="1:20" ht="12.75">
      <c r="A60" s="159"/>
      <c r="B60" s="255"/>
      <c r="C60" s="65"/>
      <c r="D60" s="70"/>
      <c r="E60" s="118"/>
      <c r="F60" s="67"/>
      <c r="G60" s="66"/>
      <c r="H60" s="147"/>
      <c r="I60" s="150"/>
      <c r="J60" s="66"/>
      <c r="K60" s="131"/>
      <c r="L60" s="56"/>
      <c r="M60" s="57"/>
      <c r="N60" s="339"/>
      <c r="O60" s="310"/>
      <c r="P60" s="267"/>
      <c r="Q60" s="68"/>
      <c r="R60" s="52"/>
      <c r="S60" s="52"/>
      <c r="T60" s="52"/>
    </row>
    <row r="61" spans="1:20" ht="12.75">
      <c r="A61" s="159"/>
      <c r="B61" s="255"/>
      <c r="C61" s="65"/>
      <c r="D61" s="70"/>
      <c r="E61" s="118"/>
      <c r="F61" s="67"/>
      <c r="G61" s="66"/>
      <c r="H61" s="147"/>
      <c r="I61" s="150"/>
      <c r="J61" s="66"/>
      <c r="K61" s="131"/>
      <c r="L61" s="56"/>
      <c r="M61" s="57"/>
      <c r="N61" s="339"/>
      <c r="O61" s="310"/>
      <c r="P61" s="267"/>
      <c r="Q61" s="68"/>
      <c r="R61" s="52"/>
      <c r="S61" s="52"/>
      <c r="T61" s="52"/>
    </row>
    <row r="62" spans="1:20" ht="12.75">
      <c r="A62" s="159"/>
      <c r="B62" s="255"/>
      <c r="C62" s="65"/>
      <c r="D62" s="70"/>
      <c r="E62" s="118"/>
      <c r="F62" s="67"/>
      <c r="G62" s="66"/>
      <c r="H62" s="147"/>
      <c r="I62" s="150"/>
      <c r="J62" s="66"/>
      <c r="K62" s="131"/>
      <c r="L62" s="56"/>
      <c r="M62" s="57"/>
      <c r="N62" s="339"/>
      <c r="O62" s="310"/>
      <c r="P62" s="267"/>
      <c r="Q62" s="68"/>
      <c r="R62" s="52"/>
      <c r="S62" s="52"/>
      <c r="T62" s="52"/>
    </row>
    <row r="63" spans="1:20" ht="12.75">
      <c r="A63" s="159"/>
      <c r="B63" s="255"/>
      <c r="C63" s="65"/>
      <c r="D63" s="70"/>
      <c r="E63" s="118"/>
      <c r="F63" s="67"/>
      <c r="G63" s="66"/>
      <c r="H63" s="147"/>
      <c r="I63" s="150"/>
      <c r="J63" s="66"/>
      <c r="K63" s="131"/>
      <c r="L63" s="56"/>
      <c r="M63" s="57"/>
      <c r="N63" s="339"/>
      <c r="O63" s="310"/>
      <c r="P63" s="267"/>
      <c r="Q63" s="68"/>
      <c r="R63" s="52"/>
      <c r="S63" s="52"/>
      <c r="T63" s="52"/>
    </row>
    <row r="64" spans="1:20" ht="12.75">
      <c r="A64" s="159"/>
      <c r="B64" s="255"/>
      <c r="C64" s="65"/>
      <c r="D64" s="70"/>
      <c r="E64" s="118"/>
      <c r="F64" s="67"/>
      <c r="G64" s="66"/>
      <c r="H64" s="147"/>
      <c r="I64" s="150"/>
      <c r="J64" s="66"/>
      <c r="K64" s="131"/>
      <c r="L64" s="56"/>
      <c r="M64" s="57"/>
      <c r="N64" s="339"/>
      <c r="O64" s="310"/>
      <c r="P64" s="267"/>
      <c r="Q64" s="68"/>
      <c r="R64" s="52"/>
      <c r="S64" s="52"/>
      <c r="T64" s="52"/>
    </row>
    <row r="65" spans="1:20" ht="13.5" thickBot="1">
      <c r="A65" s="159"/>
      <c r="B65" s="255"/>
      <c r="C65" s="65"/>
      <c r="D65" s="70"/>
      <c r="E65" s="118"/>
      <c r="F65" s="67"/>
      <c r="G65" s="66"/>
      <c r="H65" s="147"/>
      <c r="I65" s="150"/>
      <c r="J65" s="66"/>
      <c r="K65" s="131"/>
      <c r="L65" s="56"/>
      <c r="M65" s="57"/>
      <c r="N65" s="339"/>
      <c r="O65" s="310"/>
      <c r="P65" s="267"/>
      <c r="Q65" s="68"/>
      <c r="R65" s="52"/>
      <c r="S65" s="52"/>
      <c r="T65" s="52"/>
    </row>
    <row r="66" spans="1:20" ht="12.75">
      <c r="A66" s="173" t="s">
        <v>25</v>
      </c>
      <c r="B66" s="72"/>
      <c r="C66" s="106"/>
      <c r="D66" s="72"/>
      <c r="E66" s="73"/>
      <c r="F66" s="72"/>
      <c r="G66" s="72"/>
      <c r="H66" s="75"/>
      <c r="I66" s="73"/>
      <c r="J66" s="73"/>
      <c r="K66" s="73"/>
      <c r="L66" s="74"/>
      <c r="M66" s="74"/>
      <c r="N66" s="340"/>
      <c r="O66" s="311"/>
      <c r="P66" s="268"/>
      <c r="Q66" s="72"/>
      <c r="R66" s="72"/>
      <c r="S66" s="72"/>
      <c r="T66" s="72"/>
    </row>
    <row r="67" spans="1:20" ht="12.75">
      <c r="A67" s="176" t="s">
        <v>26</v>
      </c>
      <c r="B67" s="79"/>
      <c r="C67" s="80"/>
      <c r="D67" s="81"/>
      <c r="E67" s="115"/>
      <c r="F67" s="84"/>
      <c r="G67" s="84"/>
      <c r="H67" s="82"/>
      <c r="I67" s="82"/>
      <c r="J67" s="82"/>
      <c r="K67" s="82"/>
      <c r="L67" s="83"/>
      <c r="M67" s="83"/>
      <c r="N67" s="332"/>
      <c r="O67" s="295"/>
      <c r="P67" s="269"/>
      <c r="Q67" s="81"/>
      <c r="R67" s="81"/>
      <c r="S67" s="81"/>
      <c r="T67" s="81"/>
    </row>
    <row r="68" spans="1:20" ht="13.5" thickBot="1">
      <c r="A68" s="86" t="s">
        <v>27</v>
      </c>
      <c r="B68" s="86"/>
      <c r="C68" s="148"/>
      <c r="D68" s="86"/>
      <c r="E68" s="87"/>
      <c r="F68" s="89"/>
      <c r="G68" s="89"/>
      <c r="H68" s="88"/>
      <c r="I68" s="87"/>
      <c r="J68" s="87"/>
      <c r="K68" s="87"/>
      <c r="L68" s="86"/>
      <c r="M68" s="86"/>
      <c r="N68" s="341"/>
      <c r="O68" s="312"/>
      <c r="P68" s="270"/>
      <c r="Q68" s="86"/>
      <c r="R68" s="86"/>
      <c r="S68" s="86"/>
      <c r="T68" s="86"/>
    </row>
    <row r="69" spans="1:20" ht="12.75">
      <c r="A69" s="100" t="s">
        <v>28</v>
      </c>
      <c r="B69" s="10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342"/>
      <c r="O69" s="271"/>
      <c r="P69" s="271"/>
      <c r="Q69" s="91"/>
      <c r="R69" s="91"/>
      <c r="S69" s="91"/>
      <c r="T69" s="91"/>
    </row>
    <row r="70" spans="1:20" ht="12.75">
      <c r="A70" s="101" t="s">
        <v>29</v>
      </c>
      <c r="B70" s="10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172"/>
      <c r="N70" s="334"/>
      <c r="O70" s="272"/>
      <c r="P70" s="272"/>
      <c r="Q70" s="92"/>
      <c r="R70" s="93"/>
      <c r="S70" s="92"/>
      <c r="T70" s="92"/>
    </row>
    <row r="71" spans="1:20" ht="13.5" thickBot="1">
      <c r="A71" s="102" t="s">
        <v>30</v>
      </c>
      <c r="B71" s="10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171"/>
      <c r="N71" s="335"/>
      <c r="O71" s="273"/>
      <c r="P71" s="273"/>
      <c r="Q71" s="94"/>
      <c r="R71" s="94"/>
      <c r="S71" s="94"/>
      <c r="T71" s="94"/>
    </row>
    <row r="72" spans="1:20" ht="12.75">
      <c r="A72" s="122"/>
      <c r="B72" s="122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343"/>
      <c r="O72" s="288"/>
      <c r="P72" s="288"/>
      <c r="Q72" s="117"/>
      <c r="R72" s="117"/>
      <c r="S72" s="117"/>
      <c r="T72" s="117"/>
    </row>
    <row r="73" spans="1:20" ht="12.75">
      <c r="A73" s="122"/>
      <c r="B73" s="122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343"/>
      <c r="O73" s="288"/>
      <c r="P73" s="288"/>
      <c r="Q73" s="117"/>
      <c r="R73" s="117"/>
      <c r="S73" s="117"/>
      <c r="T73" s="117"/>
    </row>
    <row r="74" spans="1:16" ht="12.75">
      <c r="A74" s="103" t="s">
        <v>31</v>
      </c>
      <c r="B74" s="103"/>
      <c r="N74" s="344"/>
      <c r="O74" s="313"/>
      <c r="P74" s="289"/>
    </row>
    <row r="75" spans="14:16" ht="13.5" thickBot="1">
      <c r="N75" s="344"/>
      <c r="O75" s="313"/>
      <c r="P75" s="289"/>
    </row>
    <row r="76" spans="1:20" ht="26.25" thickBot="1">
      <c r="A76" s="151" t="s">
        <v>24</v>
      </c>
      <c r="B76" s="17"/>
      <c r="C76" s="104" t="s">
        <v>0</v>
      </c>
      <c r="D76" s="8" t="s">
        <v>1</v>
      </c>
      <c r="E76" s="9" t="s">
        <v>2</v>
      </c>
      <c r="F76" s="10" t="s">
        <v>3</v>
      </c>
      <c r="G76" s="11" t="s">
        <v>4</v>
      </c>
      <c r="H76" s="12" t="s">
        <v>5</v>
      </c>
      <c r="I76" s="13" t="s">
        <v>6</v>
      </c>
      <c r="J76" s="11" t="s">
        <v>7</v>
      </c>
      <c r="K76" s="14" t="s">
        <v>8</v>
      </c>
      <c r="L76" s="43" t="s">
        <v>9</v>
      </c>
      <c r="M76" s="97" t="s">
        <v>10</v>
      </c>
      <c r="N76" s="320" t="s">
        <v>11</v>
      </c>
      <c r="O76" s="314"/>
      <c r="P76" s="263" t="s">
        <v>12</v>
      </c>
      <c r="Q76" s="18" t="s">
        <v>13</v>
      </c>
      <c r="R76" s="13" t="s">
        <v>14</v>
      </c>
      <c r="S76" s="14" t="s">
        <v>15</v>
      </c>
      <c r="T76" s="191" t="s">
        <v>16</v>
      </c>
    </row>
    <row r="77" spans="1:20" ht="12.75">
      <c r="A77" s="143" t="s">
        <v>25</v>
      </c>
      <c r="B77" s="105"/>
      <c r="C77" s="106"/>
      <c r="D77" s="78"/>
      <c r="E77" s="76"/>
      <c r="F77" s="77"/>
      <c r="G77" s="77"/>
      <c r="H77" s="76"/>
      <c r="I77" s="76"/>
      <c r="J77" s="76"/>
      <c r="K77" s="76"/>
      <c r="L77" s="78"/>
      <c r="M77" s="78"/>
      <c r="N77" s="345">
        <f>MIN(N36,N66)</f>
        <v>0.15</v>
      </c>
      <c r="O77" s="315"/>
      <c r="P77" s="290"/>
      <c r="Q77" s="78"/>
      <c r="R77" s="78"/>
      <c r="S77" s="78">
        <f>MIN(S36,S66)</f>
        <v>0</v>
      </c>
      <c r="T77" s="78">
        <f>MIN(T36,T66)</f>
        <v>0</v>
      </c>
    </row>
    <row r="78" spans="1:20" ht="12.75">
      <c r="A78" s="107" t="s">
        <v>26</v>
      </c>
      <c r="B78" s="107"/>
      <c r="C78" s="80"/>
      <c r="D78" s="81"/>
      <c r="E78" s="84"/>
      <c r="F78" s="85"/>
      <c r="G78" s="85"/>
      <c r="H78" s="84"/>
      <c r="I78" s="84"/>
      <c r="J78" s="84"/>
      <c r="K78" s="84"/>
      <c r="L78" s="81"/>
      <c r="M78" s="81"/>
      <c r="N78" s="346">
        <f>AVERAGE(N37,N67)</f>
        <v>0.18</v>
      </c>
      <c r="O78" s="316"/>
      <c r="P78" s="269"/>
      <c r="Q78" s="81"/>
      <c r="R78" s="81"/>
      <c r="S78" s="81">
        <f>AVERAGE(S37,S67)</f>
        <v>0</v>
      </c>
      <c r="T78" s="81">
        <f>AVERAGE(T37,T67)</f>
        <v>0</v>
      </c>
    </row>
    <row r="79" spans="1:20" ht="13.5" thickBot="1">
      <c r="A79" s="108" t="s">
        <v>27</v>
      </c>
      <c r="B79" s="144"/>
      <c r="C79" s="256"/>
      <c r="D79" s="90"/>
      <c r="E79" s="116"/>
      <c r="F79" s="99"/>
      <c r="G79" s="99"/>
      <c r="H79" s="116"/>
      <c r="I79" s="116"/>
      <c r="J79" s="116"/>
      <c r="K79" s="116"/>
      <c r="L79" s="90"/>
      <c r="M79" s="90"/>
      <c r="N79" s="347">
        <f>MAX(N38,N68)</f>
        <v>0.3</v>
      </c>
      <c r="O79" s="317"/>
      <c r="P79" s="291"/>
      <c r="Q79" s="90"/>
      <c r="R79" s="90"/>
      <c r="S79" s="90">
        <f>MAX(S38,S68)</f>
        <v>0</v>
      </c>
      <c r="T79" s="90">
        <f>MAX(T38,T68)</f>
        <v>0</v>
      </c>
    </row>
    <row r="80" spans="1:20" ht="12.75">
      <c r="A80" s="109" t="s">
        <v>28</v>
      </c>
      <c r="B80" s="109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342">
        <f>SUM(N39,N69)</f>
        <v>5</v>
      </c>
      <c r="O80" s="271"/>
      <c r="P80" s="271"/>
      <c r="Q80" s="91"/>
      <c r="R80" s="91"/>
      <c r="S80" s="91">
        <f>SUM(S39,S69)</f>
        <v>5</v>
      </c>
      <c r="T80" s="91">
        <f>SUM(T39,T69)</f>
        <v>5</v>
      </c>
    </row>
    <row r="81" spans="1:20" ht="12.75">
      <c r="A81" s="101" t="s">
        <v>29</v>
      </c>
      <c r="B81" s="10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172"/>
      <c r="N81" s="334">
        <f>SUM(N40,N70)</f>
        <v>0</v>
      </c>
      <c r="O81" s="272"/>
      <c r="P81" s="272"/>
      <c r="Q81" s="92"/>
      <c r="R81" s="92"/>
      <c r="S81" s="92">
        <f>SUM(S40,S70)</f>
        <v>0</v>
      </c>
      <c r="T81" s="92">
        <f>SUM(T40,T70)</f>
        <v>0</v>
      </c>
    </row>
    <row r="82" spans="1:20" ht="13.5" thickBot="1">
      <c r="A82" s="102" t="s">
        <v>30</v>
      </c>
      <c r="B82" s="102"/>
      <c r="C82" s="94"/>
      <c r="D82" s="257"/>
      <c r="E82" s="94"/>
      <c r="F82" s="94"/>
      <c r="G82" s="94"/>
      <c r="H82" s="94"/>
      <c r="I82" s="94"/>
      <c r="J82" s="94"/>
      <c r="K82" s="94"/>
      <c r="L82" s="94"/>
      <c r="M82" s="171"/>
      <c r="N82" s="335">
        <f>N81/N80</f>
        <v>0</v>
      </c>
      <c r="O82" s="273"/>
      <c r="P82" s="273"/>
      <c r="Q82" s="94"/>
      <c r="R82" s="94"/>
      <c r="S82" s="94">
        <f>S81/S80</f>
        <v>0</v>
      </c>
      <c r="T82" s="94">
        <f>T81/T80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4"/>
  <sheetViews>
    <sheetView zoomScale="90" zoomScaleNormal="90" zoomScalePageLayoutView="0" workbookViewId="0" topLeftCell="A55">
      <selection activeCell="R17" sqref="R17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60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43144</v>
      </c>
      <c r="B10" s="251">
        <v>534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43153</v>
      </c>
      <c r="B11" s="361">
        <v>688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43164</v>
      </c>
      <c r="B12" s="361">
        <v>778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43173</v>
      </c>
      <c r="B13" s="361">
        <v>958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16"/>
      <c r="P13" s="467"/>
      <c r="Q13" s="468"/>
      <c r="R13" s="466"/>
      <c r="S13" s="396">
        <v>0</v>
      </c>
      <c r="T13" s="396">
        <v>0</v>
      </c>
    </row>
    <row r="14" spans="1:20" ht="12.75">
      <c r="A14" s="238">
        <v>43187</v>
      </c>
      <c r="B14" s="361">
        <v>1148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0.15</v>
      </c>
      <c r="O14" s="416"/>
      <c r="P14" s="467"/>
      <c r="Q14" s="468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396"/>
    </row>
    <row r="37" spans="1:20" ht="12.75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15"/>
      <c r="O37" s="416"/>
      <c r="P37" s="467"/>
      <c r="Q37" s="468"/>
      <c r="R37" s="466"/>
      <c r="S37" s="396"/>
      <c r="T37" s="396"/>
    </row>
    <row r="38" spans="1:20" ht="13.5" thickBot="1">
      <c r="A38" s="238"/>
      <c r="B38" s="361"/>
      <c r="C38" s="239"/>
      <c r="D38" s="180"/>
      <c r="E38" s="240"/>
      <c r="F38" s="189"/>
      <c r="G38" s="241"/>
      <c r="H38" s="242"/>
      <c r="I38" s="243"/>
      <c r="J38" s="180"/>
      <c r="K38" s="244"/>
      <c r="L38" s="175"/>
      <c r="M38" s="411"/>
      <c r="N38" s="415"/>
      <c r="O38" s="416"/>
      <c r="P38" s="467"/>
      <c r="Q38" s="468"/>
      <c r="R38" s="466"/>
      <c r="S38" s="396"/>
      <c r="T38" s="421"/>
    </row>
    <row r="39" spans="1:20" ht="12.75">
      <c r="A39" s="173" t="s">
        <v>25</v>
      </c>
      <c r="B39" s="174"/>
      <c r="C39" s="174"/>
      <c r="D39" s="174"/>
      <c r="E39" s="174"/>
      <c r="F39" s="174"/>
      <c r="G39" s="174"/>
      <c r="H39" s="190"/>
      <c r="I39" s="174"/>
      <c r="J39" s="174"/>
      <c r="K39" s="184"/>
      <c r="L39" s="190"/>
      <c r="M39" s="190"/>
      <c r="N39" s="413">
        <f>MIN(N10:N38)</f>
        <v>0.1</v>
      </c>
      <c r="O39" s="414"/>
      <c r="P39" s="463"/>
      <c r="Q39" s="420"/>
      <c r="R39" s="420"/>
      <c r="S39" s="420">
        <f>MIN(S10:S38)</f>
        <v>0</v>
      </c>
      <c r="T39" s="420">
        <f>MIN(T10:T38)</f>
        <v>0</v>
      </c>
    </row>
    <row r="40" spans="1:20" ht="12.75">
      <c r="A40" s="176" t="s">
        <v>26</v>
      </c>
      <c r="B40" s="79"/>
      <c r="C40" s="80"/>
      <c r="D40" s="81"/>
      <c r="E40" s="82"/>
      <c r="F40" s="82"/>
      <c r="G40" s="82"/>
      <c r="H40" s="83"/>
      <c r="I40" s="82"/>
      <c r="J40" s="82"/>
      <c r="K40" s="82"/>
      <c r="L40" s="83"/>
      <c r="M40" s="83"/>
      <c r="N40" s="332">
        <f>AVERAGE(N10:N38)</f>
        <v>0.13</v>
      </c>
      <c r="O40" s="295"/>
      <c r="P40" s="277"/>
      <c r="Q40" s="83"/>
      <c r="R40" s="83"/>
      <c r="S40" s="83">
        <f>AVERAGE(S10:S38)</f>
        <v>0</v>
      </c>
      <c r="T40" s="83">
        <f>AVERAGE(T10:T38)</f>
        <v>0</v>
      </c>
    </row>
    <row r="41" spans="1:20" ht="13.5" thickBot="1">
      <c r="A41" s="162" t="s">
        <v>27</v>
      </c>
      <c r="B41" s="177"/>
      <c r="C41" s="177"/>
      <c r="D41" s="177"/>
      <c r="E41" s="183"/>
      <c r="F41" s="183"/>
      <c r="G41" s="183"/>
      <c r="H41" s="182"/>
      <c r="I41" s="183"/>
      <c r="J41" s="183"/>
      <c r="K41" s="183"/>
      <c r="L41" s="182"/>
      <c r="M41" s="182"/>
      <c r="N41" s="333">
        <f>MAX(N10:N38)</f>
        <v>0.15</v>
      </c>
      <c r="O41" s="305"/>
      <c r="P41" s="287"/>
      <c r="Q41" s="182"/>
      <c r="R41" s="182"/>
      <c r="S41" s="182">
        <f>MAX(S10:S38)</f>
        <v>0</v>
      </c>
      <c r="T41" s="182">
        <f>MAX(T10:T38)</f>
        <v>0</v>
      </c>
    </row>
    <row r="42" spans="1:20" ht="12.75">
      <c r="A42" s="100" t="s">
        <v>28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COUNT(N10:N38)</f>
        <v>5</v>
      </c>
      <c r="O42" s="272"/>
      <c r="P42" s="272"/>
      <c r="Q42" s="92"/>
      <c r="R42" s="92"/>
      <c r="S42" s="92">
        <f>COUNT(S10:S38)</f>
        <v>5</v>
      </c>
      <c r="T42" s="92">
        <f>COUNT(T10:T38)</f>
        <v>5</v>
      </c>
    </row>
    <row r="43" spans="1:20" ht="12.75">
      <c r="A43" s="101" t="s">
        <v>29</v>
      </c>
      <c r="B43" s="10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334">
        <f>COUNTIF(N10:N38,"&lt;0.10")</f>
        <v>0</v>
      </c>
      <c r="O43" s="272"/>
      <c r="P43" s="272"/>
      <c r="Q43" s="92"/>
      <c r="R43" s="92"/>
      <c r="S43" s="92">
        <f>COUNTIF(S10:S38,"&gt;0")</f>
        <v>0</v>
      </c>
      <c r="T43" s="92">
        <f>COUNTIF(T10:T38,"&gt;0")</f>
        <v>0</v>
      </c>
    </row>
    <row r="44" spans="1:20" ht="13.5" thickBot="1">
      <c r="A44" s="102" t="s">
        <v>30</v>
      </c>
      <c r="B44" s="10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335">
        <f>N43/N42</f>
        <v>0</v>
      </c>
      <c r="O44" s="273"/>
      <c r="P44" s="273"/>
      <c r="Q44" s="94"/>
      <c r="R44" s="94"/>
      <c r="S44" s="94">
        <f>S43/S42</f>
        <v>0</v>
      </c>
      <c r="T44" s="94">
        <f>T43/T42</f>
        <v>0</v>
      </c>
    </row>
    <row r="45" spans="1:20" ht="12.75">
      <c r="A45" s="1"/>
      <c r="B45" s="1"/>
      <c r="C45" s="1"/>
      <c r="D45" s="95"/>
      <c r="E45" s="41"/>
      <c r="F45" s="1"/>
      <c r="G45" s="1"/>
      <c r="H45" s="41"/>
      <c r="I45" s="41"/>
      <c r="J45" s="41"/>
      <c r="K45" s="41"/>
      <c r="L45" s="1"/>
      <c r="M45" s="1"/>
      <c r="N45" s="318"/>
      <c r="O45" s="275"/>
      <c r="P45" s="275"/>
      <c r="Q45" s="95"/>
      <c r="R45" s="95"/>
      <c r="S45" s="95"/>
      <c r="T45" s="95"/>
    </row>
    <row r="46" spans="1:20" ht="12.75">
      <c r="A46" s="42" t="s">
        <v>44</v>
      </c>
      <c r="B46" s="42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13.5" thickBot="1">
      <c r="A47" s="1"/>
      <c r="B47" s="1"/>
      <c r="C47" s="1"/>
      <c r="D47" s="95"/>
      <c r="E47" s="41"/>
      <c r="F47" s="1"/>
      <c r="G47" s="95"/>
      <c r="H47" s="119"/>
      <c r="I47" s="41"/>
      <c r="J47" s="41"/>
      <c r="K47" s="41"/>
      <c r="L47" s="1"/>
      <c r="M47" s="1"/>
      <c r="N47" s="318"/>
      <c r="O47" s="306"/>
      <c r="P47" s="275"/>
      <c r="Q47" s="95"/>
      <c r="R47" s="95"/>
      <c r="S47" s="95"/>
      <c r="T47" s="95"/>
    </row>
    <row r="48" spans="1:20" ht="26.25" thickBot="1">
      <c r="A48" s="151" t="s">
        <v>24</v>
      </c>
      <c r="B48" s="151" t="s">
        <v>33</v>
      </c>
      <c r="C48" s="7" t="s">
        <v>0</v>
      </c>
      <c r="D48" s="8" t="s">
        <v>1</v>
      </c>
      <c r="E48" s="9" t="s">
        <v>2</v>
      </c>
      <c r="F48" s="10" t="s">
        <v>3</v>
      </c>
      <c r="G48" s="11" t="s">
        <v>4</v>
      </c>
      <c r="H48" s="12" t="s">
        <v>5</v>
      </c>
      <c r="I48" s="13" t="s">
        <v>6</v>
      </c>
      <c r="J48" s="11" t="s">
        <v>7</v>
      </c>
      <c r="K48" s="14" t="s">
        <v>8</v>
      </c>
      <c r="L48" s="43" t="s">
        <v>9</v>
      </c>
      <c r="M48" s="44" t="s">
        <v>10</v>
      </c>
      <c r="N48" s="320" t="s">
        <v>11</v>
      </c>
      <c r="O48" s="292"/>
      <c r="P48" s="263" t="s">
        <v>12</v>
      </c>
      <c r="Q48" s="18" t="s">
        <v>13</v>
      </c>
      <c r="R48" s="13" t="s">
        <v>14</v>
      </c>
      <c r="S48" s="14" t="s">
        <v>15</v>
      </c>
      <c r="T48" s="191" t="s">
        <v>16</v>
      </c>
    </row>
    <row r="49" spans="1:20" ht="12.75">
      <c r="A49" s="158"/>
      <c r="B49" s="254"/>
      <c r="C49" s="58"/>
      <c r="D49" s="54"/>
      <c r="E49" s="121"/>
      <c r="F49" s="47"/>
      <c r="G49" s="45"/>
      <c r="H49" s="141"/>
      <c r="I49" s="140"/>
      <c r="J49" s="45"/>
      <c r="K49" s="127"/>
      <c r="L49" s="50"/>
      <c r="M49" s="51"/>
      <c r="N49" s="336"/>
      <c r="O49" s="307"/>
      <c r="P49" s="274"/>
      <c r="Q49" s="48"/>
      <c r="R49" s="52"/>
      <c r="S49" s="52"/>
      <c r="T49" s="52"/>
    </row>
    <row r="50" spans="1:20" ht="12.75">
      <c r="A50" s="197"/>
      <c r="B50" s="253"/>
      <c r="C50" s="139"/>
      <c r="D50" s="59"/>
      <c r="E50" s="113"/>
      <c r="F50" s="61"/>
      <c r="G50" s="55"/>
      <c r="H50" s="146"/>
      <c r="I50" s="149"/>
      <c r="J50" s="55"/>
      <c r="K50" s="114"/>
      <c r="L50" s="56"/>
      <c r="M50" s="57"/>
      <c r="N50" s="337"/>
      <c r="O50" s="308"/>
      <c r="P50" s="276"/>
      <c r="Q50" s="62"/>
      <c r="R50" s="52"/>
      <c r="S50" s="52"/>
      <c r="T50" s="52"/>
    </row>
    <row r="51" spans="1:20" ht="12.75">
      <c r="A51" s="60"/>
      <c r="B51" s="253"/>
      <c r="C51" s="139"/>
      <c r="D51" s="59"/>
      <c r="E51" s="113"/>
      <c r="F51" s="61"/>
      <c r="G51" s="55"/>
      <c r="H51" s="146"/>
      <c r="I51" s="149"/>
      <c r="J51" s="55"/>
      <c r="K51" s="114"/>
      <c r="L51" s="56"/>
      <c r="M51" s="165"/>
      <c r="N51" s="337"/>
      <c r="O51" s="308"/>
      <c r="P51" s="276"/>
      <c r="Q51" s="62"/>
      <c r="R51" s="52"/>
      <c r="S51" s="52"/>
      <c r="T51" s="52"/>
    </row>
    <row r="52" spans="1:20" ht="12.75">
      <c r="A52" s="64"/>
      <c r="B52" s="255"/>
      <c r="C52" s="65"/>
      <c r="D52" s="70"/>
      <c r="E52" s="118"/>
      <c r="F52" s="67"/>
      <c r="G52" s="66"/>
      <c r="H52" s="147"/>
      <c r="I52" s="150"/>
      <c r="J52" s="66"/>
      <c r="K52" s="138"/>
      <c r="L52" s="56"/>
      <c r="M52" s="57"/>
      <c r="N52" s="338"/>
      <c r="O52" s="309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2.75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59"/>
      <c r="B56" s="255"/>
      <c r="C56" s="65"/>
      <c r="D56" s="70"/>
      <c r="E56" s="118"/>
      <c r="F56" s="67"/>
      <c r="G56" s="66"/>
      <c r="H56" s="147"/>
      <c r="I56" s="150"/>
      <c r="J56" s="66"/>
      <c r="K56" s="131"/>
      <c r="L56" s="56"/>
      <c r="M56" s="57"/>
      <c r="N56" s="339"/>
      <c r="O56" s="310"/>
      <c r="P56" s="267"/>
      <c r="Q56" s="68"/>
      <c r="R56" s="52"/>
      <c r="S56" s="52"/>
      <c r="T56" s="52"/>
    </row>
    <row r="57" spans="1:20" ht="13.5" thickBot="1">
      <c r="A57" s="159"/>
      <c r="B57" s="255"/>
      <c r="C57" s="65"/>
      <c r="D57" s="70"/>
      <c r="E57" s="118"/>
      <c r="F57" s="67"/>
      <c r="G57" s="66"/>
      <c r="H57" s="147"/>
      <c r="I57" s="150"/>
      <c r="J57" s="66"/>
      <c r="K57" s="131"/>
      <c r="L57" s="56"/>
      <c r="M57" s="57"/>
      <c r="N57" s="339"/>
      <c r="O57" s="310"/>
      <c r="P57" s="267"/>
      <c r="Q57" s="68"/>
      <c r="R57" s="52"/>
      <c r="S57" s="52"/>
      <c r="T57" s="52"/>
    </row>
    <row r="58" spans="1:20" ht="12.75">
      <c r="A58" s="173" t="s">
        <v>25</v>
      </c>
      <c r="B58" s="72"/>
      <c r="C58" s="106"/>
      <c r="D58" s="72"/>
      <c r="E58" s="73"/>
      <c r="F58" s="72"/>
      <c r="G58" s="72"/>
      <c r="H58" s="75"/>
      <c r="I58" s="73"/>
      <c r="J58" s="73"/>
      <c r="K58" s="73"/>
      <c r="L58" s="74"/>
      <c r="M58" s="74"/>
      <c r="N58" s="340"/>
      <c r="O58" s="311"/>
      <c r="P58" s="268"/>
      <c r="Q58" s="72"/>
      <c r="R58" s="72"/>
      <c r="S58" s="72"/>
      <c r="T58" s="72"/>
    </row>
    <row r="59" spans="1:20" ht="12.75">
      <c r="A59" s="176" t="s">
        <v>26</v>
      </c>
      <c r="B59" s="79"/>
      <c r="C59" s="80"/>
      <c r="D59" s="81"/>
      <c r="E59" s="115"/>
      <c r="F59" s="84"/>
      <c r="G59" s="84"/>
      <c r="H59" s="82"/>
      <c r="I59" s="82"/>
      <c r="J59" s="82"/>
      <c r="K59" s="82"/>
      <c r="L59" s="83"/>
      <c r="M59" s="83"/>
      <c r="N59" s="332"/>
      <c r="O59" s="295"/>
      <c r="P59" s="269"/>
      <c r="Q59" s="81"/>
      <c r="R59" s="81"/>
      <c r="S59" s="81"/>
      <c r="T59" s="81"/>
    </row>
    <row r="60" spans="1:20" ht="13.5" thickBot="1">
      <c r="A60" s="86" t="s">
        <v>27</v>
      </c>
      <c r="B60" s="86"/>
      <c r="C60" s="148"/>
      <c r="D60" s="86"/>
      <c r="E60" s="87"/>
      <c r="F60" s="89"/>
      <c r="G60" s="89"/>
      <c r="H60" s="88"/>
      <c r="I60" s="87"/>
      <c r="J60" s="87"/>
      <c r="K60" s="87"/>
      <c r="L60" s="86"/>
      <c r="M60" s="86"/>
      <c r="N60" s="341"/>
      <c r="O60" s="312"/>
      <c r="P60" s="270"/>
      <c r="Q60" s="86"/>
      <c r="R60" s="86"/>
      <c r="S60" s="86"/>
      <c r="T60" s="86"/>
    </row>
    <row r="61" spans="1:20" ht="12.75">
      <c r="A61" s="100" t="s">
        <v>28</v>
      </c>
      <c r="B61" s="10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342"/>
      <c r="O61" s="271"/>
      <c r="P61" s="271"/>
      <c r="Q61" s="91"/>
      <c r="R61" s="91"/>
      <c r="S61" s="91"/>
      <c r="T61" s="91"/>
    </row>
    <row r="62" spans="1:20" ht="12.75">
      <c r="A62" s="101" t="s">
        <v>29</v>
      </c>
      <c r="B62" s="10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172"/>
      <c r="N62" s="334"/>
      <c r="O62" s="272"/>
      <c r="P62" s="272"/>
      <c r="Q62" s="92"/>
      <c r="R62" s="93"/>
      <c r="S62" s="92"/>
      <c r="T62" s="92"/>
    </row>
    <row r="63" spans="1:20" ht="13.5" thickBot="1">
      <c r="A63" s="102" t="s">
        <v>30</v>
      </c>
      <c r="B63" s="102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171"/>
      <c r="N63" s="335"/>
      <c r="O63" s="273"/>
      <c r="P63" s="273"/>
      <c r="Q63" s="94"/>
      <c r="R63" s="94"/>
      <c r="S63" s="94"/>
      <c r="T63" s="94"/>
    </row>
    <row r="64" spans="1:20" ht="12.75">
      <c r="A64" s="122"/>
      <c r="B64" s="122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343"/>
      <c r="O64" s="288"/>
      <c r="P64" s="288"/>
      <c r="Q64" s="117"/>
      <c r="R64" s="117"/>
      <c r="S64" s="117"/>
      <c r="T64" s="117"/>
    </row>
    <row r="65" spans="1:20" ht="12.75">
      <c r="A65" s="122"/>
      <c r="B65" s="122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343"/>
      <c r="O65" s="288"/>
      <c r="P65" s="288"/>
      <c r="Q65" s="117"/>
      <c r="R65" s="117"/>
      <c r="S65" s="117"/>
      <c r="T65" s="117"/>
    </row>
    <row r="66" spans="1:16" ht="12.75">
      <c r="A66" s="103" t="s">
        <v>31</v>
      </c>
      <c r="B66" s="103"/>
      <c r="N66" s="344"/>
      <c r="O66" s="313"/>
      <c r="P66" s="289"/>
    </row>
    <row r="67" spans="14:16" ht="13.5" thickBot="1">
      <c r="N67" s="344"/>
      <c r="O67" s="313"/>
      <c r="P67" s="289"/>
    </row>
    <row r="68" spans="1:20" ht="26.25" thickBot="1">
      <c r="A68" s="151" t="s">
        <v>24</v>
      </c>
      <c r="B68" s="17"/>
      <c r="C68" s="104" t="s">
        <v>0</v>
      </c>
      <c r="D68" s="8" t="s">
        <v>1</v>
      </c>
      <c r="E68" s="9" t="s">
        <v>2</v>
      </c>
      <c r="F68" s="10" t="s">
        <v>3</v>
      </c>
      <c r="G68" s="11" t="s">
        <v>4</v>
      </c>
      <c r="H68" s="12" t="s">
        <v>5</v>
      </c>
      <c r="I68" s="13" t="s">
        <v>6</v>
      </c>
      <c r="J68" s="11" t="s">
        <v>7</v>
      </c>
      <c r="K68" s="14" t="s">
        <v>8</v>
      </c>
      <c r="L68" s="43" t="s">
        <v>9</v>
      </c>
      <c r="M68" s="97" t="s">
        <v>10</v>
      </c>
      <c r="N68" s="320" t="s">
        <v>11</v>
      </c>
      <c r="O68" s="314"/>
      <c r="P68" s="263" t="s">
        <v>12</v>
      </c>
      <c r="Q68" s="18" t="s">
        <v>13</v>
      </c>
      <c r="R68" s="13" t="s">
        <v>14</v>
      </c>
      <c r="S68" s="14" t="s">
        <v>15</v>
      </c>
      <c r="T68" s="191" t="s">
        <v>16</v>
      </c>
    </row>
    <row r="69" spans="1:20" ht="12.75">
      <c r="A69" s="143" t="s">
        <v>25</v>
      </c>
      <c r="B69" s="105"/>
      <c r="C69" s="106"/>
      <c r="D69" s="78"/>
      <c r="E69" s="76"/>
      <c r="F69" s="77"/>
      <c r="G69" s="77"/>
      <c r="H69" s="76"/>
      <c r="I69" s="76"/>
      <c r="J69" s="76"/>
      <c r="K69" s="76"/>
      <c r="L69" s="78"/>
      <c r="M69" s="78"/>
      <c r="N69" s="345">
        <f>MIN(N39,N58)</f>
        <v>0.1</v>
      </c>
      <c r="O69" s="315"/>
      <c r="P69" s="290"/>
      <c r="Q69" s="78"/>
      <c r="R69" s="78"/>
      <c r="S69" s="78">
        <f>MIN(S39,S58)</f>
        <v>0</v>
      </c>
      <c r="T69" s="78">
        <f>MIN(T39,T58)</f>
        <v>0</v>
      </c>
    </row>
    <row r="70" spans="1:20" ht="12.75">
      <c r="A70" s="107" t="s">
        <v>26</v>
      </c>
      <c r="B70" s="107"/>
      <c r="C70" s="80"/>
      <c r="D70" s="81"/>
      <c r="E70" s="84"/>
      <c r="F70" s="85"/>
      <c r="G70" s="85"/>
      <c r="H70" s="84"/>
      <c r="I70" s="84"/>
      <c r="J70" s="84"/>
      <c r="K70" s="84"/>
      <c r="L70" s="81"/>
      <c r="M70" s="81"/>
      <c r="N70" s="346">
        <f>AVERAGE(N40,N59)</f>
        <v>0.13</v>
      </c>
      <c r="O70" s="316"/>
      <c r="P70" s="269"/>
      <c r="Q70" s="81"/>
      <c r="R70" s="81"/>
      <c r="S70" s="81">
        <f>AVERAGE(S40,S59)</f>
        <v>0</v>
      </c>
      <c r="T70" s="81">
        <f>AVERAGE(T40,T59)</f>
        <v>0</v>
      </c>
    </row>
    <row r="71" spans="1:20" ht="13.5" thickBot="1">
      <c r="A71" s="108" t="s">
        <v>27</v>
      </c>
      <c r="B71" s="144"/>
      <c r="C71" s="256"/>
      <c r="D71" s="90"/>
      <c r="E71" s="116"/>
      <c r="F71" s="99"/>
      <c r="G71" s="99"/>
      <c r="H71" s="116"/>
      <c r="I71" s="116"/>
      <c r="J71" s="116"/>
      <c r="K71" s="116"/>
      <c r="L71" s="90"/>
      <c r="M71" s="90"/>
      <c r="N71" s="347">
        <f>MAX(N41,N60)</f>
        <v>0.15</v>
      </c>
      <c r="O71" s="317"/>
      <c r="P71" s="291"/>
      <c r="Q71" s="90"/>
      <c r="R71" s="90"/>
      <c r="S71" s="90">
        <f>MAX(S41,S60)</f>
        <v>0</v>
      </c>
      <c r="T71" s="90">
        <f>MAX(T41,T60)</f>
        <v>0</v>
      </c>
    </row>
    <row r="72" spans="1:20" ht="12.75">
      <c r="A72" s="109" t="s">
        <v>28</v>
      </c>
      <c r="B72" s="109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342">
        <f>SUM(N42,N61)</f>
        <v>5</v>
      </c>
      <c r="O72" s="271"/>
      <c r="P72" s="271"/>
      <c r="Q72" s="91"/>
      <c r="R72" s="91"/>
      <c r="S72" s="91">
        <f>SUM(S42,S61)</f>
        <v>5</v>
      </c>
      <c r="T72" s="91">
        <f>SUM(T42,T61)</f>
        <v>5</v>
      </c>
    </row>
    <row r="73" spans="1:20" ht="12.75">
      <c r="A73" s="101" t="s">
        <v>29</v>
      </c>
      <c r="B73" s="10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172"/>
      <c r="N73" s="334">
        <f>SUM(N43,N62)</f>
        <v>0</v>
      </c>
      <c r="O73" s="272"/>
      <c r="P73" s="272"/>
      <c r="Q73" s="92"/>
      <c r="R73" s="92"/>
      <c r="S73" s="92">
        <f>SUM(S43,S62)</f>
        <v>0</v>
      </c>
      <c r="T73" s="92">
        <f>SUM(T43,T62)</f>
        <v>0</v>
      </c>
    </row>
    <row r="74" spans="1:20" ht="13.5" thickBot="1">
      <c r="A74" s="102" t="s">
        <v>30</v>
      </c>
      <c r="B74" s="102"/>
      <c r="C74" s="94"/>
      <c r="D74" s="257"/>
      <c r="E74" s="94"/>
      <c r="F74" s="94"/>
      <c r="G74" s="94"/>
      <c r="H74" s="94"/>
      <c r="I74" s="94"/>
      <c r="J74" s="94"/>
      <c r="K74" s="94"/>
      <c r="L74" s="94"/>
      <c r="M74" s="171"/>
      <c r="N74" s="335">
        <f>N73/N72</f>
        <v>0</v>
      </c>
      <c r="O74" s="273"/>
      <c r="P74" s="273"/>
      <c r="Q74" s="94"/>
      <c r="R74" s="94"/>
      <c r="S74" s="94">
        <f>S73/S72</f>
        <v>0</v>
      </c>
      <c r="T74" s="94">
        <f>T73/T72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5"/>
  <sheetViews>
    <sheetView zoomScale="90" zoomScaleNormal="90" zoomScalePageLayoutView="0" workbookViewId="0" topLeftCell="A8">
      <selection activeCell="S10" sqref="S10:T3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69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43139</v>
      </c>
      <c r="B10" s="251">
        <v>487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0.25</v>
      </c>
      <c r="O10" s="410"/>
      <c r="P10" s="406"/>
      <c r="Q10" s="130"/>
      <c r="R10" s="456"/>
      <c r="S10" s="396">
        <v>0</v>
      </c>
      <c r="T10" s="421">
        <v>0</v>
      </c>
    </row>
    <row r="11" spans="1:20" ht="12.75">
      <c r="A11" s="238">
        <v>43151</v>
      </c>
      <c r="B11" s="361">
        <v>601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</v>
      </c>
      <c r="O11" s="454"/>
      <c r="P11" s="412"/>
      <c r="Q11" s="246"/>
      <c r="R11" s="394"/>
      <c r="S11" s="396">
        <v>0</v>
      </c>
      <c r="T11" s="396">
        <v>0</v>
      </c>
    </row>
    <row r="12" spans="1:20" ht="12.75">
      <c r="A12" s="238">
        <v>43165</v>
      </c>
      <c r="B12" s="361">
        <v>806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54"/>
      <c r="P12" s="412"/>
      <c r="Q12" s="246"/>
      <c r="R12" s="394"/>
      <c r="S12" s="396">
        <v>0</v>
      </c>
      <c r="T12" s="396">
        <v>0</v>
      </c>
    </row>
    <row r="13" spans="1:20" ht="12.75">
      <c r="A13" s="238">
        <v>43179</v>
      </c>
      <c r="B13" s="361">
        <v>1046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54"/>
      <c r="P13" s="412"/>
      <c r="Q13" s="246"/>
      <c r="R13" s="394"/>
      <c r="S13" s="396">
        <v>0</v>
      </c>
      <c r="T13" s="396">
        <v>0</v>
      </c>
    </row>
    <row r="14" spans="1:20" ht="12.75">
      <c r="A14" s="238">
        <v>43186</v>
      </c>
      <c r="B14" s="361">
        <v>1121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0.15</v>
      </c>
      <c r="O14" s="454"/>
      <c r="P14" s="412"/>
      <c r="Q14" s="246"/>
      <c r="R14" s="394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55"/>
      <c r="O15" s="454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55"/>
      <c r="O16" s="454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55"/>
      <c r="O17" s="454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55"/>
      <c r="O18" s="454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55"/>
      <c r="O19" s="454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55"/>
      <c r="O20" s="454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55"/>
      <c r="O21" s="454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55"/>
      <c r="O22" s="454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55"/>
      <c r="O23" s="454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55"/>
      <c r="O24" s="454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55"/>
      <c r="O25" s="454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55"/>
      <c r="O26" s="454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55"/>
      <c r="O27" s="454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55"/>
      <c r="O28" s="454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55"/>
      <c r="O29" s="454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55"/>
      <c r="O30" s="454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55"/>
      <c r="O31" s="454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55"/>
      <c r="O32" s="454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55"/>
      <c r="O33" s="454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55"/>
      <c r="O34" s="454"/>
      <c r="P34" s="412"/>
      <c r="Q34" s="246"/>
      <c r="R34" s="394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55"/>
      <c r="O35" s="454"/>
      <c r="P35" s="412"/>
      <c r="Q35" s="246"/>
      <c r="R35" s="394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55"/>
      <c r="O36" s="454"/>
      <c r="P36" s="412"/>
      <c r="Q36" s="246"/>
      <c r="R36" s="394"/>
      <c r="S36" s="396"/>
      <c r="T36" s="396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</v>
      </c>
      <c r="O37" s="414"/>
      <c r="P37" s="286"/>
      <c r="Q37" s="190"/>
      <c r="R37" s="19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0.13999999999999999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0.25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5</v>
      </c>
      <c r="O40" s="272"/>
      <c r="P40" s="272"/>
      <c r="Q40" s="92"/>
      <c r="R40" s="92"/>
      <c r="S40" s="92">
        <f>COUNT(S10:S36)</f>
        <v>5</v>
      </c>
      <c r="T40" s="92">
        <f>COUNT(T10:T36)</f>
        <v>5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</row>
    <row r="48" spans="1:20" ht="13.5" thickBot="1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2.75">
      <c r="A49" s="173" t="s">
        <v>25</v>
      </c>
      <c r="B49" s="72"/>
      <c r="C49" s="106"/>
      <c r="D49" s="72"/>
      <c r="E49" s="73"/>
      <c r="F49" s="72"/>
      <c r="G49" s="72"/>
      <c r="H49" s="75"/>
      <c r="I49" s="73"/>
      <c r="J49" s="73"/>
      <c r="K49" s="73"/>
      <c r="L49" s="74"/>
      <c r="M49" s="74"/>
      <c r="N49" s="340"/>
      <c r="O49" s="311"/>
      <c r="P49" s="268"/>
      <c r="Q49" s="72"/>
      <c r="R49" s="72"/>
      <c r="S49" s="72"/>
      <c r="T49" s="72"/>
    </row>
    <row r="50" spans="1:20" ht="12.75">
      <c r="A50" s="176" t="s">
        <v>26</v>
      </c>
      <c r="B50" s="79"/>
      <c r="C50" s="80"/>
      <c r="D50" s="81"/>
      <c r="E50" s="115"/>
      <c r="F50" s="84"/>
      <c r="G50" s="84"/>
      <c r="H50" s="82"/>
      <c r="I50" s="82"/>
      <c r="J50" s="82"/>
      <c r="K50" s="82"/>
      <c r="L50" s="83"/>
      <c r="M50" s="83"/>
      <c r="N50" s="332"/>
      <c r="O50" s="295"/>
      <c r="P50" s="269"/>
      <c r="Q50" s="81"/>
      <c r="R50" s="81"/>
      <c r="S50" s="81"/>
      <c r="T50" s="81"/>
    </row>
    <row r="51" spans="1:20" ht="13.5" thickBot="1">
      <c r="A51" s="86" t="s">
        <v>27</v>
      </c>
      <c r="B51" s="86"/>
      <c r="C51" s="148"/>
      <c r="D51" s="86"/>
      <c r="E51" s="87"/>
      <c r="F51" s="89"/>
      <c r="G51" s="89"/>
      <c r="H51" s="88"/>
      <c r="I51" s="87"/>
      <c r="J51" s="87"/>
      <c r="K51" s="87"/>
      <c r="L51" s="86"/>
      <c r="M51" s="86"/>
      <c r="N51" s="341"/>
      <c r="O51" s="312"/>
      <c r="P51" s="270"/>
      <c r="Q51" s="86"/>
      <c r="R51" s="86"/>
      <c r="S51" s="86"/>
      <c r="T51" s="86"/>
    </row>
    <row r="52" spans="1:20" ht="12.75">
      <c r="A52" s="100" t="s">
        <v>28</v>
      </c>
      <c r="B52" s="10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342"/>
      <c r="O52" s="271"/>
      <c r="P52" s="271"/>
      <c r="Q52" s="91"/>
      <c r="R52" s="91"/>
      <c r="S52" s="91"/>
      <c r="T52" s="91"/>
    </row>
    <row r="53" spans="1:20" ht="12.75">
      <c r="A53" s="101" t="s">
        <v>29</v>
      </c>
      <c r="B53" s="10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381"/>
      <c r="N53" s="334"/>
      <c r="O53" s="272"/>
      <c r="P53" s="272"/>
      <c r="Q53" s="92"/>
      <c r="R53" s="93"/>
      <c r="S53" s="92"/>
      <c r="T53" s="92"/>
    </row>
    <row r="54" spans="1:20" ht="13.5" thickBot="1">
      <c r="A54" s="102" t="s">
        <v>30</v>
      </c>
      <c r="B54" s="102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382"/>
      <c r="N54" s="335"/>
      <c r="O54" s="273"/>
      <c r="P54" s="273"/>
      <c r="Q54" s="94"/>
      <c r="R54" s="94"/>
      <c r="S54" s="94"/>
      <c r="T54" s="94"/>
    </row>
    <row r="55" spans="1:20" ht="12.75">
      <c r="A55" s="122"/>
      <c r="B55" s="1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343"/>
      <c r="O55" s="288"/>
      <c r="P55" s="288"/>
      <c r="Q55" s="117"/>
      <c r="R55" s="117"/>
      <c r="S55" s="117"/>
      <c r="T55" s="117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16" ht="12.75">
      <c r="A57" s="103" t="s">
        <v>31</v>
      </c>
      <c r="B57" s="103"/>
      <c r="N57" s="344"/>
      <c r="O57" s="313"/>
      <c r="P57" s="289"/>
    </row>
    <row r="58" spans="14:16" ht="13.5" thickBot="1">
      <c r="N58" s="344"/>
      <c r="O58" s="313"/>
      <c r="P58" s="289"/>
    </row>
    <row r="59" spans="1:20" ht="26.25" thickBot="1">
      <c r="A59" s="151" t="s">
        <v>24</v>
      </c>
      <c r="B59" s="17"/>
      <c r="C59" s="104" t="s">
        <v>0</v>
      </c>
      <c r="D59" s="8" t="s">
        <v>1</v>
      </c>
      <c r="E59" s="9" t="s">
        <v>2</v>
      </c>
      <c r="F59" s="10" t="s">
        <v>3</v>
      </c>
      <c r="G59" s="11" t="s">
        <v>4</v>
      </c>
      <c r="H59" s="12" t="s">
        <v>5</v>
      </c>
      <c r="I59" s="13" t="s">
        <v>6</v>
      </c>
      <c r="J59" s="11" t="s">
        <v>7</v>
      </c>
      <c r="K59" s="14" t="s">
        <v>8</v>
      </c>
      <c r="L59" s="43" t="s">
        <v>9</v>
      </c>
      <c r="M59" s="97" t="s">
        <v>10</v>
      </c>
      <c r="N59" s="320" t="s">
        <v>11</v>
      </c>
      <c r="O59" s="314"/>
      <c r="P59" s="263" t="s">
        <v>12</v>
      </c>
      <c r="Q59" s="18" t="s">
        <v>13</v>
      </c>
      <c r="R59" s="13" t="s">
        <v>14</v>
      </c>
      <c r="S59" s="14" t="s">
        <v>15</v>
      </c>
      <c r="T59" s="191" t="s">
        <v>16</v>
      </c>
    </row>
    <row r="60" spans="1:20" ht="12.75">
      <c r="A60" s="143" t="s">
        <v>25</v>
      </c>
      <c r="B60" s="105"/>
      <c r="C60" s="106"/>
      <c r="D60" s="78"/>
      <c r="E60" s="76"/>
      <c r="F60" s="77"/>
      <c r="G60" s="77"/>
      <c r="H60" s="76"/>
      <c r="I60" s="76"/>
      <c r="J60" s="76"/>
      <c r="K60" s="76"/>
      <c r="L60" s="78"/>
      <c r="M60" s="78"/>
      <c r="N60" s="345">
        <f>MIN(N37,N49)</f>
        <v>0.1</v>
      </c>
      <c r="O60" s="315"/>
      <c r="P60" s="290"/>
      <c r="Q60" s="78"/>
      <c r="R60" s="78"/>
      <c r="S60" s="78">
        <f>MIN(S37,S49)</f>
        <v>0</v>
      </c>
      <c r="T60" s="78">
        <f>MIN(T37,T49)</f>
        <v>0</v>
      </c>
    </row>
    <row r="61" spans="1:20" ht="12.75">
      <c r="A61" s="107" t="s">
        <v>26</v>
      </c>
      <c r="B61" s="107"/>
      <c r="C61" s="80"/>
      <c r="D61" s="81"/>
      <c r="E61" s="84"/>
      <c r="F61" s="85"/>
      <c r="G61" s="85"/>
      <c r="H61" s="84"/>
      <c r="I61" s="84"/>
      <c r="J61" s="84"/>
      <c r="K61" s="84"/>
      <c r="L61" s="81"/>
      <c r="M61" s="81"/>
      <c r="N61" s="346">
        <f>AVERAGE(N38,N50)</f>
        <v>0.13999999999999999</v>
      </c>
      <c r="O61" s="316"/>
      <c r="P61" s="269"/>
      <c r="Q61" s="81"/>
      <c r="R61" s="81"/>
      <c r="S61" s="81">
        <f>AVERAGE(S38,S50)</f>
        <v>0</v>
      </c>
      <c r="T61" s="81">
        <f>AVERAGE(T38,T50)</f>
        <v>0</v>
      </c>
    </row>
    <row r="62" spans="1:20" ht="13.5" thickBot="1">
      <c r="A62" s="108" t="s">
        <v>27</v>
      </c>
      <c r="B62" s="144"/>
      <c r="C62" s="256"/>
      <c r="D62" s="90"/>
      <c r="E62" s="116"/>
      <c r="F62" s="99"/>
      <c r="G62" s="99"/>
      <c r="H62" s="116"/>
      <c r="I62" s="116"/>
      <c r="J62" s="116"/>
      <c r="K62" s="116"/>
      <c r="L62" s="90"/>
      <c r="M62" s="90"/>
      <c r="N62" s="347">
        <f>MAX(N39,N51)</f>
        <v>0.25</v>
      </c>
      <c r="O62" s="317"/>
      <c r="P62" s="291"/>
      <c r="Q62" s="90"/>
      <c r="R62" s="90"/>
      <c r="S62" s="90">
        <f>MAX(S39,S51)</f>
        <v>0</v>
      </c>
      <c r="T62" s="90">
        <f>MAX(T39,T51)</f>
        <v>0</v>
      </c>
    </row>
    <row r="63" spans="1:20" ht="12.75">
      <c r="A63" s="109" t="s">
        <v>28</v>
      </c>
      <c r="B63" s="109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342">
        <f>SUM(N40,N52)</f>
        <v>5</v>
      </c>
      <c r="O63" s="271"/>
      <c r="P63" s="271"/>
      <c r="Q63" s="91"/>
      <c r="R63" s="91"/>
      <c r="S63" s="91">
        <f>SUM(S40,S52)</f>
        <v>5</v>
      </c>
      <c r="T63" s="91">
        <f>SUM(T40,T52)</f>
        <v>5</v>
      </c>
    </row>
    <row r="64" spans="1:20" ht="12.75">
      <c r="A64" s="101" t="s">
        <v>29</v>
      </c>
      <c r="B64" s="10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381"/>
      <c r="N64" s="334">
        <f>SUM(N41,N53)</f>
        <v>0</v>
      </c>
      <c r="O64" s="272"/>
      <c r="P64" s="272"/>
      <c r="Q64" s="92"/>
      <c r="R64" s="92"/>
      <c r="S64" s="92">
        <f>SUM(S41,S53)</f>
        <v>0</v>
      </c>
      <c r="T64" s="92">
        <f>SUM(T41,T53)</f>
        <v>0</v>
      </c>
    </row>
    <row r="65" spans="1:20" ht="13.5" thickBot="1">
      <c r="A65" s="102" t="s">
        <v>30</v>
      </c>
      <c r="B65" s="102"/>
      <c r="C65" s="94"/>
      <c r="D65" s="257"/>
      <c r="E65" s="94"/>
      <c r="F65" s="94"/>
      <c r="G65" s="94"/>
      <c r="H65" s="94"/>
      <c r="I65" s="94"/>
      <c r="J65" s="94"/>
      <c r="K65" s="94"/>
      <c r="L65" s="94"/>
      <c r="M65" s="382"/>
      <c r="N65" s="335">
        <f>N64/N63</f>
        <v>0</v>
      </c>
      <c r="O65" s="273"/>
      <c r="P65" s="273"/>
      <c r="Q65" s="94"/>
      <c r="R65" s="94"/>
      <c r="S65" s="94">
        <f>S64/S63</f>
        <v>0</v>
      </c>
      <c r="T65" s="94">
        <f>T64/T63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3"/>
  <sheetViews>
    <sheetView zoomScale="90" zoomScaleNormal="90" zoomScalePageLayoutView="0" workbookViewId="0" topLeftCell="A21">
      <selection activeCell="T36" sqref="T3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61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43138</v>
      </c>
      <c r="B10" s="251">
        <v>474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459">
        <v>0.2</v>
      </c>
      <c r="O10" s="460"/>
      <c r="P10" s="279"/>
      <c r="Q10" s="130"/>
      <c r="R10" s="236"/>
      <c r="S10" s="395">
        <v>0</v>
      </c>
      <c r="T10" s="160">
        <v>0</v>
      </c>
    </row>
    <row r="11" spans="1:20" ht="13.5" thickBot="1">
      <c r="A11" s="238">
        <v>43151</v>
      </c>
      <c r="B11" s="361">
        <v>672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61"/>
      <c r="P11" s="458"/>
      <c r="Q11" s="241"/>
      <c r="R11" s="394"/>
      <c r="S11" s="401">
        <v>0</v>
      </c>
      <c r="T11" s="112">
        <v>0</v>
      </c>
    </row>
    <row r="12" spans="1:20" ht="13.5" thickBot="1">
      <c r="A12" s="238">
        <v>43171</v>
      </c>
      <c r="B12" s="361">
        <v>898</v>
      </c>
      <c r="C12" s="239"/>
      <c r="D12" s="180"/>
      <c r="E12" s="240"/>
      <c r="F12" s="189">
        <v>0</v>
      </c>
      <c r="G12" s="241"/>
      <c r="H12" s="242">
        <v>8</v>
      </c>
      <c r="I12" s="243"/>
      <c r="J12" s="180"/>
      <c r="K12" s="244"/>
      <c r="L12" s="175">
        <v>0</v>
      </c>
      <c r="M12" s="411">
        <v>0</v>
      </c>
      <c r="N12" s="409">
        <v>0.15</v>
      </c>
      <c r="O12" s="461"/>
      <c r="P12" s="458">
        <v>17</v>
      </c>
      <c r="Q12" s="241">
        <v>12</v>
      </c>
      <c r="R12" s="195">
        <v>0</v>
      </c>
      <c r="S12" s="402">
        <v>0</v>
      </c>
      <c r="T12" s="112">
        <v>0</v>
      </c>
    </row>
    <row r="13" spans="1:20" ht="12.75">
      <c r="A13" s="238">
        <v>43174</v>
      </c>
      <c r="B13" s="361">
        <v>979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0.15</v>
      </c>
      <c r="O13" s="461"/>
      <c r="P13" s="458"/>
      <c r="Q13" s="241"/>
      <c r="R13" s="195"/>
      <c r="S13" s="419">
        <v>0</v>
      </c>
      <c r="T13" s="395">
        <v>0</v>
      </c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15"/>
      <c r="O14" s="416"/>
      <c r="P14" s="412"/>
      <c r="Q14" s="246"/>
      <c r="R14" s="394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12"/>
      <c r="Q34" s="246"/>
      <c r="R34" s="394"/>
      <c r="S34" s="396"/>
      <c r="T34" s="396"/>
    </row>
    <row r="35" spans="1:20" ht="13.5" thickBot="1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12"/>
      <c r="Q35" s="246"/>
      <c r="R35" s="394"/>
      <c r="S35" s="396"/>
      <c r="T35" s="396"/>
    </row>
    <row r="36" spans="1:20" ht="12.75">
      <c r="A36" s="173" t="s">
        <v>25</v>
      </c>
      <c r="B36" s="174"/>
      <c r="C36" s="174"/>
      <c r="D36" s="174"/>
      <c r="E36" s="174"/>
      <c r="F36" s="174"/>
      <c r="G36" s="174"/>
      <c r="H36" s="190"/>
      <c r="I36" s="174"/>
      <c r="J36" s="174"/>
      <c r="K36" s="184"/>
      <c r="L36" s="190"/>
      <c r="M36" s="190"/>
      <c r="N36" s="413">
        <f>MIN(N10:N35)</f>
        <v>0.15</v>
      </c>
      <c r="O36" s="414"/>
      <c r="P36" s="286"/>
      <c r="Q36" s="190"/>
      <c r="R36" s="190"/>
      <c r="S36" s="420">
        <f>MIN(S10:S35)</f>
        <v>0</v>
      </c>
      <c r="T36" s="420">
        <f>MIN(T10:T35)</f>
        <v>0</v>
      </c>
    </row>
    <row r="37" spans="1:20" ht="12.75">
      <c r="A37" s="176" t="s">
        <v>26</v>
      </c>
      <c r="B37" s="79"/>
      <c r="C37" s="80"/>
      <c r="D37" s="81"/>
      <c r="E37" s="82"/>
      <c r="F37" s="82"/>
      <c r="G37" s="82"/>
      <c r="H37" s="83"/>
      <c r="I37" s="82"/>
      <c r="J37" s="82"/>
      <c r="K37" s="82"/>
      <c r="L37" s="83"/>
      <c r="M37" s="83"/>
      <c r="N37" s="332">
        <f>AVERAGE(N10:N35)</f>
        <v>0.1625</v>
      </c>
      <c r="O37" s="295"/>
      <c r="P37" s="277"/>
      <c r="Q37" s="83"/>
      <c r="R37" s="83"/>
      <c r="S37" s="83">
        <f>AVERAGE(S10:S35)</f>
        <v>0</v>
      </c>
      <c r="T37" s="83">
        <f>AVERAGE(T10:T35)</f>
        <v>0</v>
      </c>
    </row>
    <row r="38" spans="1:20" ht="13.5" thickBot="1">
      <c r="A38" s="162" t="s">
        <v>27</v>
      </c>
      <c r="B38" s="177"/>
      <c r="C38" s="177"/>
      <c r="D38" s="177"/>
      <c r="E38" s="183"/>
      <c r="F38" s="183"/>
      <c r="G38" s="183"/>
      <c r="H38" s="182"/>
      <c r="I38" s="183"/>
      <c r="J38" s="183"/>
      <c r="K38" s="183"/>
      <c r="L38" s="182"/>
      <c r="M38" s="182"/>
      <c r="N38" s="333">
        <f>MAX(N10:N35)</f>
        <v>0.2</v>
      </c>
      <c r="O38" s="305"/>
      <c r="P38" s="287"/>
      <c r="Q38" s="182"/>
      <c r="R38" s="182"/>
      <c r="S38" s="182">
        <f>MAX(S10:S35)</f>
        <v>0</v>
      </c>
      <c r="T38" s="182">
        <f>MAX(T10:T35)</f>
        <v>0</v>
      </c>
    </row>
    <row r="39" spans="1:20" ht="12.75">
      <c r="A39" s="100" t="s">
        <v>28</v>
      </c>
      <c r="B39" s="100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334">
        <f>COUNT(N10:N35)</f>
        <v>4</v>
      </c>
      <c r="O39" s="272"/>
      <c r="P39" s="272"/>
      <c r="Q39" s="92"/>
      <c r="R39" s="92"/>
      <c r="S39" s="92">
        <f>COUNT(S10:S35)</f>
        <v>4</v>
      </c>
      <c r="T39" s="92">
        <f>COUNT(T10:T35)</f>
        <v>4</v>
      </c>
    </row>
    <row r="40" spans="1:20" ht="12.75">
      <c r="A40" s="101" t="s">
        <v>29</v>
      </c>
      <c r="B40" s="10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COUNTIF(N10:N35,"&lt;0.10")</f>
        <v>0</v>
      </c>
      <c r="O40" s="272"/>
      <c r="P40" s="272"/>
      <c r="Q40" s="92"/>
      <c r="R40" s="92"/>
      <c r="S40" s="92">
        <f>COUNTIF(S10:S35,"&gt;0")</f>
        <v>0</v>
      </c>
      <c r="T40" s="92">
        <f>COUNTIF(T10:T35,"&gt;0")</f>
        <v>0</v>
      </c>
    </row>
    <row r="41" spans="1:20" ht="13.5" thickBot="1">
      <c r="A41" s="102" t="s">
        <v>30</v>
      </c>
      <c r="B41" s="10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335">
        <f>N40/N39</f>
        <v>0</v>
      </c>
      <c r="O41" s="273"/>
      <c r="P41" s="273"/>
      <c r="Q41" s="94"/>
      <c r="R41" s="94"/>
      <c r="S41" s="94">
        <f>S40/S39</f>
        <v>0</v>
      </c>
      <c r="T41" s="94">
        <f>T40/T39</f>
        <v>0</v>
      </c>
    </row>
    <row r="42" spans="1:20" ht="12.75">
      <c r="A42" s="1"/>
      <c r="B42" s="1"/>
      <c r="C42" s="1"/>
      <c r="D42" s="95"/>
      <c r="E42" s="41"/>
      <c r="F42" s="1"/>
      <c r="G42" s="1"/>
      <c r="H42" s="41"/>
      <c r="I42" s="41"/>
      <c r="J42" s="41"/>
      <c r="K42" s="41"/>
      <c r="L42" s="1"/>
      <c r="M42" s="1"/>
      <c r="N42" s="318"/>
      <c r="O42" s="275"/>
      <c r="P42" s="275"/>
      <c r="Q42" s="95"/>
      <c r="R42" s="95"/>
      <c r="S42" s="95"/>
      <c r="T42" s="95"/>
    </row>
    <row r="43" spans="1:20" ht="12.75">
      <c r="A43" s="42" t="s">
        <v>44</v>
      </c>
      <c r="B43" s="42"/>
      <c r="C43" s="1"/>
      <c r="D43" s="95"/>
      <c r="E43" s="41"/>
      <c r="F43" s="1"/>
      <c r="G43" s="95"/>
      <c r="H43" s="119"/>
      <c r="I43" s="41"/>
      <c r="J43" s="41"/>
      <c r="K43" s="41"/>
      <c r="L43" s="1"/>
      <c r="M43" s="1"/>
      <c r="N43" s="318"/>
      <c r="O43" s="306"/>
      <c r="P43" s="275"/>
      <c r="Q43" s="95"/>
      <c r="R43" s="95"/>
      <c r="S43" s="95"/>
      <c r="T43" s="95"/>
    </row>
    <row r="44" spans="1:20" ht="13.5" thickBot="1">
      <c r="A44" s="1"/>
      <c r="B44" s="1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26.25" thickBot="1">
      <c r="A45" s="151" t="s">
        <v>24</v>
      </c>
      <c r="B45" s="151" t="s">
        <v>33</v>
      </c>
      <c r="C45" s="7" t="s">
        <v>0</v>
      </c>
      <c r="D45" s="8" t="s">
        <v>1</v>
      </c>
      <c r="E45" s="9" t="s">
        <v>2</v>
      </c>
      <c r="F45" s="10" t="s">
        <v>3</v>
      </c>
      <c r="G45" s="11" t="s">
        <v>4</v>
      </c>
      <c r="H45" s="12" t="s">
        <v>5</v>
      </c>
      <c r="I45" s="13" t="s">
        <v>6</v>
      </c>
      <c r="J45" s="11" t="s">
        <v>7</v>
      </c>
      <c r="K45" s="14" t="s">
        <v>8</v>
      </c>
      <c r="L45" s="43" t="s">
        <v>9</v>
      </c>
      <c r="M45" s="44" t="s">
        <v>10</v>
      </c>
      <c r="N45" s="320" t="s">
        <v>11</v>
      </c>
      <c r="O45" s="292"/>
      <c r="P45" s="263" t="s">
        <v>12</v>
      </c>
      <c r="Q45" s="18" t="s">
        <v>13</v>
      </c>
      <c r="R45" s="13" t="s">
        <v>14</v>
      </c>
      <c r="S45" s="14" t="s">
        <v>15</v>
      </c>
      <c r="T45" s="191" t="s">
        <v>16</v>
      </c>
    </row>
    <row r="46" spans="1:20" ht="12.75">
      <c r="A46" s="158">
        <v>43171</v>
      </c>
      <c r="B46" s="254">
        <v>899</v>
      </c>
      <c r="C46" s="58"/>
      <c r="D46" s="54"/>
      <c r="E46" s="121"/>
      <c r="F46" s="47"/>
      <c r="G46" s="45">
        <v>0</v>
      </c>
      <c r="H46" s="141">
        <v>8</v>
      </c>
      <c r="I46" s="140"/>
      <c r="J46" s="45"/>
      <c r="K46" s="127"/>
      <c r="L46" s="50">
        <v>0</v>
      </c>
      <c r="M46" s="51">
        <v>0</v>
      </c>
      <c r="N46" s="336"/>
      <c r="O46" s="307">
        <v>0.1</v>
      </c>
      <c r="P46" s="274">
        <v>21</v>
      </c>
      <c r="Q46" s="48">
        <v>20</v>
      </c>
      <c r="R46" s="52">
        <v>0</v>
      </c>
      <c r="S46" s="52">
        <v>0</v>
      </c>
      <c r="T46" s="52">
        <v>0</v>
      </c>
    </row>
    <row r="47" spans="1:23" ht="12.75">
      <c r="A47" s="197"/>
      <c r="B47" s="253"/>
      <c r="C47" s="139"/>
      <c r="D47" s="59"/>
      <c r="E47" s="113"/>
      <c r="F47" s="61"/>
      <c r="G47" s="55"/>
      <c r="H47" s="146"/>
      <c r="I47" s="149"/>
      <c r="J47" s="55"/>
      <c r="K47" s="114"/>
      <c r="L47" s="56"/>
      <c r="M47" s="57"/>
      <c r="N47" s="337"/>
      <c r="O47" s="308"/>
      <c r="P47" s="276"/>
      <c r="Q47" s="62"/>
      <c r="R47" s="52"/>
      <c r="S47" s="52"/>
      <c r="T47" s="52"/>
      <c r="V47" s="384"/>
      <c r="W47" s="384"/>
    </row>
    <row r="48" spans="1:23" ht="12.75">
      <c r="A48" s="60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165"/>
      <c r="N48" s="337"/>
      <c r="O48" s="308"/>
      <c r="P48" s="276"/>
      <c r="Q48" s="62"/>
      <c r="R48" s="52"/>
      <c r="S48" s="52"/>
      <c r="T48" s="52"/>
      <c r="V48" s="384"/>
      <c r="W48" s="384"/>
    </row>
    <row r="49" spans="1:23" ht="12.75">
      <c r="A49" s="64"/>
      <c r="B49" s="255"/>
      <c r="C49" s="65"/>
      <c r="D49" s="70"/>
      <c r="E49" s="118"/>
      <c r="F49" s="67"/>
      <c r="G49" s="66"/>
      <c r="H49" s="147"/>
      <c r="I49" s="150"/>
      <c r="J49" s="66"/>
      <c r="K49" s="138"/>
      <c r="L49" s="56"/>
      <c r="M49" s="57"/>
      <c r="N49" s="338"/>
      <c r="O49" s="309"/>
      <c r="P49" s="267"/>
      <c r="Q49" s="68"/>
      <c r="R49" s="52"/>
      <c r="S49" s="52"/>
      <c r="T49" s="52"/>
      <c r="V49" s="385"/>
      <c r="W49" s="385"/>
    </row>
    <row r="50" spans="1:20" ht="12.75">
      <c r="A50" s="159"/>
      <c r="B50" s="255"/>
      <c r="C50" s="65"/>
      <c r="D50" s="70"/>
      <c r="E50" s="118"/>
      <c r="F50" s="67"/>
      <c r="G50" s="66"/>
      <c r="H50" s="147"/>
      <c r="I50" s="150"/>
      <c r="J50" s="66"/>
      <c r="K50" s="131"/>
      <c r="L50" s="56"/>
      <c r="M50" s="57"/>
      <c r="N50" s="339"/>
      <c r="O50" s="310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2.75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3.5" thickBot="1">
      <c r="A56" s="159"/>
      <c r="B56" s="255"/>
      <c r="C56" s="65"/>
      <c r="D56" s="70"/>
      <c r="E56" s="118"/>
      <c r="F56" s="67"/>
      <c r="G56" s="66"/>
      <c r="H56" s="147"/>
      <c r="I56" s="150"/>
      <c r="J56" s="66"/>
      <c r="K56" s="131"/>
      <c r="L56" s="56"/>
      <c r="M56" s="57"/>
      <c r="N56" s="339"/>
      <c r="O56" s="310"/>
      <c r="P56" s="267"/>
      <c r="Q56" s="68"/>
      <c r="R56" s="52"/>
      <c r="S56" s="52"/>
      <c r="T56" s="52"/>
    </row>
    <row r="57" spans="1:20" ht="12.75">
      <c r="A57" s="173" t="s">
        <v>25</v>
      </c>
      <c r="B57" s="72"/>
      <c r="C57" s="106"/>
      <c r="D57" s="72"/>
      <c r="E57" s="73"/>
      <c r="F57" s="72"/>
      <c r="G57" s="72"/>
      <c r="H57" s="75"/>
      <c r="I57" s="73"/>
      <c r="J57" s="73"/>
      <c r="K57" s="73"/>
      <c r="L57" s="74"/>
      <c r="M57" s="74"/>
      <c r="N57" s="340"/>
      <c r="O57" s="311"/>
      <c r="P57" s="268"/>
      <c r="Q57" s="72"/>
      <c r="R57" s="72"/>
      <c r="S57" s="72"/>
      <c r="T57" s="72"/>
    </row>
    <row r="58" spans="1:20" ht="12.75">
      <c r="A58" s="176" t="s">
        <v>26</v>
      </c>
      <c r="B58" s="79"/>
      <c r="C58" s="80"/>
      <c r="D58" s="81"/>
      <c r="E58" s="115"/>
      <c r="F58" s="84"/>
      <c r="G58" s="84"/>
      <c r="H58" s="82"/>
      <c r="I58" s="82"/>
      <c r="J58" s="82"/>
      <c r="K58" s="82"/>
      <c r="L58" s="83"/>
      <c r="M58" s="83"/>
      <c r="N58" s="332"/>
      <c r="O58" s="295"/>
      <c r="P58" s="269"/>
      <c r="Q58" s="81"/>
      <c r="R58" s="81"/>
      <c r="S58" s="81"/>
      <c r="T58" s="81"/>
    </row>
    <row r="59" spans="1:20" ht="13.5" thickBot="1">
      <c r="A59" s="86" t="s">
        <v>27</v>
      </c>
      <c r="B59" s="86"/>
      <c r="C59" s="148"/>
      <c r="D59" s="86"/>
      <c r="E59" s="87"/>
      <c r="F59" s="89"/>
      <c r="G59" s="89"/>
      <c r="H59" s="88"/>
      <c r="I59" s="87"/>
      <c r="J59" s="87"/>
      <c r="K59" s="87"/>
      <c r="L59" s="86"/>
      <c r="M59" s="86"/>
      <c r="N59" s="341"/>
      <c r="O59" s="312"/>
      <c r="P59" s="270"/>
      <c r="Q59" s="86"/>
      <c r="R59" s="86"/>
      <c r="S59" s="86"/>
      <c r="T59" s="86"/>
    </row>
    <row r="60" spans="1:20" ht="12.75">
      <c r="A60" s="100" t="s">
        <v>28</v>
      </c>
      <c r="B60" s="10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342"/>
      <c r="O60" s="271"/>
      <c r="P60" s="271"/>
      <c r="Q60" s="91"/>
      <c r="R60" s="91"/>
      <c r="S60" s="91"/>
      <c r="T60" s="91"/>
    </row>
    <row r="61" spans="1:20" ht="12.75">
      <c r="A61" s="101" t="s">
        <v>29</v>
      </c>
      <c r="B61" s="10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390"/>
      <c r="N61" s="334"/>
      <c r="O61" s="272"/>
      <c r="P61" s="272"/>
      <c r="Q61" s="92"/>
      <c r="R61" s="93"/>
      <c r="S61" s="92"/>
      <c r="T61" s="92"/>
    </row>
    <row r="62" spans="1:20" ht="13.5" thickBot="1">
      <c r="A62" s="102" t="s">
        <v>30</v>
      </c>
      <c r="B62" s="10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391"/>
      <c r="N62" s="335"/>
      <c r="O62" s="273"/>
      <c r="P62" s="273"/>
      <c r="Q62" s="94"/>
      <c r="R62" s="94"/>
      <c r="S62" s="94"/>
      <c r="T62" s="94"/>
    </row>
    <row r="63" spans="1:20" ht="12.75">
      <c r="A63" s="122"/>
      <c r="B63" s="12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343"/>
      <c r="O63" s="288"/>
      <c r="P63" s="288"/>
      <c r="Q63" s="117"/>
      <c r="R63" s="117"/>
      <c r="S63" s="117"/>
      <c r="T63" s="117"/>
    </row>
    <row r="64" spans="1:20" ht="12.75">
      <c r="A64" s="122"/>
      <c r="B64" s="122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343"/>
      <c r="O64" s="288"/>
      <c r="P64" s="288"/>
      <c r="Q64" s="117"/>
      <c r="R64" s="117"/>
      <c r="S64" s="117"/>
      <c r="T64" s="117"/>
    </row>
    <row r="65" spans="1:16" ht="12.75">
      <c r="A65" s="103" t="s">
        <v>31</v>
      </c>
      <c r="B65" s="103"/>
      <c r="N65" s="344"/>
      <c r="O65" s="313"/>
      <c r="P65" s="289"/>
    </row>
    <row r="66" spans="14:16" ht="13.5" thickBot="1">
      <c r="N66" s="344"/>
      <c r="O66" s="313"/>
      <c r="P66" s="289"/>
    </row>
    <row r="67" spans="1:20" ht="26.25" thickBot="1">
      <c r="A67" s="151" t="s">
        <v>24</v>
      </c>
      <c r="B67" s="17"/>
      <c r="C67" s="104" t="s">
        <v>0</v>
      </c>
      <c r="D67" s="8" t="s">
        <v>1</v>
      </c>
      <c r="E67" s="9" t="s">
        <v>2</v>
      </c>
      <c r="F67" s="10" t="s">
        <v>3</v>
      </c>
      <c r="G67" s="11" t="s">
        <v>4</v>
      </c>
      <c r="H67" s="12" t="s">
        <v>5</v>
      </c>
      <c r="I67" s="13" t="s">
        <v>6</v>
      </c>
      <c r="J67" s="11" t="s">
        <v>7</v>
      </c>
      <c r="K67" s="14" t="s">
        <v>8</v>
      </c>
      <c r="L67" s="43" t="s">
        <v>9</v>
      </c>
      <c r="M67" s="97" t="s">
        <v>10</v>
      </c>
      <c r="N67" s="320" t="s">
        <v>11</v>
      </c>
      <c r="O67" s="314"/>
      <c r="P67" s="263" t="s">
        <v>12</v>
      </c>
      <c r="Q67" s="18" t="s">
        <v>13</v>
      </c>
      <c r="R67" s="13" t="s">
        <v>14</v>
      </c>
      <c r="S67" s="14" t="s">
        <v>15</v>
      </c>
      <c r="T67" s="191" t="s">
        <v>16</v>
      </c>
    </row>
    <row r="68" spans="1:20" ht="12.75">
      <c r="A68" s="143" t="s">
        <v>25</v>
      </c>
      <c r="B68" s="105"/>
      <c r="C68" s="106"/>
      <c r="D68" s="78"/>
      <c r="E68" s="76"/>
      <c r="F68" s="77"/>
      <c r="G68" s="77"/>
      <c r="H68" s="76"/>
      <c r="I68" s="76"/>
      <c r="J68" s="76"/>
      <c r="K68" s="76"/>
      <c r="L68" s="78"/>
      <c r="M68" s="78"/>
      <c r="N68" s="345">
        <f>MIN(N36,N57)</f>
        <v>0.15</v>
      </c>
      <c r="O68" s="315"/>
      <c r="P68" s="290">
        <f>MIN(P36,P57)</f>
        <v>0</v>
      </c>
      <c r="Q68" s="78">
        <f>MIN(Q36,Q57)</f>
        <v>0</v>
      </c>
      <c r="R68" s="78">
        <f>MIN(R36,R57)</f>
        <v>0</v>
      </c>
      <c r="S68" s="78">
        <f>MIN(S36,S57)</f>
        <v>0</v>
      </c>
      <c r="T68" s="78">
        <f>MIN(T36,T57)</f>
        <v>0</v>
      </c>
    </row>
    <row r="69" spans="1:20" ht="12.75">
      <c r="A69" s="107" t="s">
        <v>26</v>
      </c>
      <c r="B69" s="107"/>
      <c r="C69" s="80"/>
      <c r="D69" s="81"/>
      <c r="E69" s="84"/>
      <c r="F69" s="85"/>
      <c r="G69" s="85"/>
      <c r="H69" s="84"/>
      <c r="I69" s="84"/>
      <c r="J69" s="84"/>
      <c r="K69" s="84"/>
      <c r="L69" s="81"/>
      <c r="M69" s="81"/>
      <c r="N69" s="346">
        <f>AVERAGE(N37,N58)</f>
        <v>0.1625</v>
      </c>
      <c r="O69" s="316"/>
      <c r="P69" s="269"/>
      <c r="Q69" s="81"/>
      <c r="R69" s="81"/>
      <c r="S69" s="81">
        <f>AVERAGE(S37,S58)</f>
        <v>0</v>
      </c>
      <c r="T69" s="81">
        <f>AVERAGE(T37,T58)</f>
        <v>0</v>
      </c>
    </row>
    <row r="70" spans="1:20" ht="13.5" thickBot="1">
      <c r="A70" s="108" t="s">
        <v>27</v>
      </c>
      <c r="B70" s="144"/>
      <c r="C70" s="256"/>
      <c r="D70" s="90"/>
      <c r="E70" s="116"/>
      <c r="F70" s="99"/>
      <c r="G70" s="99"/>
      <c r="H70" s="116"/>
      <c r="I70" s="116"/>
      <c r="J70" s="116"/>
      <c r="K70" s="116"/>
      <c r="L70" s="90"/>
      <c r="M70" s="90"/>
      <c r="N70" s="347">
        <f>MAX(N38,N59)</f>
        <v>0.2</v>
      </c>
      <c r="O70" s="317"/>
      <c r="P70" s="291"/>
      <c r="Q70" s="90"/>
      <c r="R70" s="90"/>
      <c r="S70" s="90">
        <f>MAX(S38,S59)</f>
        <v>0</v>
      </c>
      <c r="T70" s="90">
        <f>MAX(T38,T59)</f>
        <v>0</v>
      </c>
    </row>
    <row r="71" spans="1:20" ht="12.75">
      <c r="A71" s="109" t="s">
        <v>28</v>
      </c>
      <c r="B71" s="109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342">
        <f>SUM(N39,N60)</f>
        <v>4</v>
      </c>
      <c r="O71" s="271"/>
      <c r="P71" s="271"/>
      <c r="Q71" s="91"/>
      <c r="R71" s="91"/>
      <c r="S71" s="91">
        <f>SUM(S39,S60)</f>
        <v>4</v>
      </c>
      <c r="T71" s="91">
        <f>SUM(T39,T60)</f>
        <v>4</v>
      </c>
    </row>
    <row r="72" spans="1:20" ht="12.75">
      <c r="A72" s="101" t="s">
        <v>29</v>
      </c>
      <c r="B72" s="10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172"/>
      <c r="N72" s="334">
        <f>SUM(N40,N61)</f>
        <v>0</v>
      </c>
      <c r="O72" s="272"/>
      <c r="P72" s="272"/>
      <c r="Q72" s="92"/>
      <c r="R72" s="92"/>
      <c r="S72" s="92">
        <f>SUM(S40,S61)</f>
        <v>0</v>
      </c>
      <c r="T72" s="92">
        <f>SUM(T40,T61)</f>
        <v>0</v>
      </c>
    </row>
    <row r="73" spans="1:20" ht="13.5" thickBot="1">
      <c r="A73" s="102" t="s">
        <v>30</v>
      </c>
      <c r="B73" s="102"/>
      <c r="C73" s="94"/>
      <c r="D73" s="257"/>
      <c r="E73" s="94"/>
      <c r="F73" s="94"/>
      <c r="G73" s="94"/>
      <c r="H73" s="94"/>
      <c r="I73" s="94"/>
      <c r="J73" s="94"/>
      <c r="K73" s="94"/>
      <c r="L73" s="94"/>
      <c r="M73" s="171"/>
      <c r="N73" s="335">
        <f>N72/N71</f>
        <v>0</v>
      </c>
      <c r="O73" s="273"/>
      <c r="P73" s="273"/>
      <c r="Q73" s="94"/>
      <c r="R73" s="94"/>
      <c r="S73" s="94">
        <f>S72/S71</f>
        <v>0</v>
      </c>
      <c r="T73" s="94">
        <f>T72/T71</f>
        <v>0</v>
      </c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66"/>
  <sheetViews>
    <sheetView zoomScale="80" zoomScaleNormal="80" zoomScalePageLayoutView="0" workbookViewId="0" topLeftCell="A34">
      <selection activeCell="S10" sqref="S10:T3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62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43138</v>
      </c>
      <c r="B10" s="251">
        <v>477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0.15</v>
      </c>
      <c r="O10" s="410"/>
      <c r="P10" s="406"/>
      <c r="Q10" s="130"/>
      <c r="R10" s="456"/>
      <c r="S10" s="396">
        <v>0</v>
      </c>
      <c r="T10" s="421">
        <v>0</v>
      </c>
    </row>
    <row r="11" spans="1:20" ht="12.75">
      <c r="A11" s="238">
        <v>43152</v>
      </c>
      <c r="B11" s="361">
        <v>675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12"/>
      <c r="Q11" s="246"/>
      <c r="R11" s="394"/>
      <c r="S11" s="396">
        <v>0</v>
      </c>
      <c r="T11" s="396">
        <v>0</v>
      </c>
    </row>
    <row r="12" spans="1:20" ht="12.75">
      <c r="A12" s="238">
        <v>43174</v>
      </c>
      <c r="B12" s="361">
        <v>982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16"/>
      <c r="P12" s="412"/>
      <c r="Q12" s="246"/>
      <c r="R12" s="394"/>
      <c r="S12" s="396">
        <v>0</v>
      </c>
      <c r="T12" s="396">
        <v>0</v>
      </c>
    </row>
    <row r="13" spans="1:20" ht="12.75">
      <c r="A13" s="238">
        <v>43185</v>
      </c>
      <c r="B13" s="361">
        <v>1117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16"/>
      <c r="P13" s="412"/>
      <c r="Q13" s="246"/>
      <c r="R13" s="394"/>
      <c r="S13" s="396">
        <v>0</v>
      </c>
      <c r="T13" s="396">
        <v>0</v>
      </c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15"/>
      <c r="O14" s="416"/>
      <c r="P14" s="412"/>
      <c r="Q14" s="246"/>
      <c r="R14" s="394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12"/>
      <c r="Q34" s="246"/>
      <c r="R34" s="394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12"/>
      <c r="Q35" s="246"/>
      <c r="R35" s="394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12"/>
      <c r="Q36" s="246"/>
      <c r="R36" s="394"/>
      <c r="S36" s="396"/>
      <c r="T36" s="396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</v>
      </c>
      <c r="O37" s="414"/>
      <c r="P37" s="286"/>
      <c r="Q37" s="190"/>
      <c r="R37" s="19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0.125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0.15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4</v>
      </c>
      <c r="O40" s="272"/>
      <c r="P40" s="272"/>
      <c r="Q40" s="92"/>
      <c r="R40" s="92"/>
      <c r="S40" s="92">
        <f>COUNT(S10:S36)</f>
        <v>4</v>
      </c>
      <c r="T40" s="92">
        <f>COUNT(T10:T36)</f>
        <v>4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3.5" thickBot="1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</row>
    <row r="50" spans="1:20" ht="12.75">
      <c r="A50" s="173" t="s">
        <v>25</v>
      </c>
      <c r="B50" s="72"/>
      <c r="C50" s="106"/>
      <c r="D50" s="72"/>
      <c r="E50" s="73"/>
      <c r="F50" s="72"/>
      <c r="G50" s="72"/>
      <c r="H50" s="75"/>
      <c r="I50" s="73"/>
      <c r="J50" s="73"/>
      <c r="K50" s="73"/>
      <c r="L50" s="74"/>
      <c r="M50" s="74"/>
      <c r="N50" s="340"/>
      <c r="O50" s="311"/>
      <c r="P50" s="268"/>
      <c r="Q50" s="72"/>
      <c r="R50" s="72"/>
      <c r="S50" s="72"/>
      <c r="T50" s="72"/>
    </row>
    <row r="51" spans="1:20" ht="12.75">
      <c r="A51" s="176" t="s">
        <v>26</v>
      </c>
      <c r="B51" s="79"/>
      <c r="C51" s="80"/>
      <c r="D51" s="81"/>
      <c r="E51" s="115"/>
      <c r="F51" s="84"/>
      <c r="G51" s="84"/>
      <c r="H51" s="82"/>
      <c r="I51" s="82"/>
      <c r="J51" s="82"/>
      <c r="K51" s="82"/>
      <c r="L51" s="83"/>
      <c r="M51" s="83"/>
      <c r="N51" s="332"/>
      <c r="O51" s="295"/>
      <c r="P51" s="269"/>
      <c r="Q51" s="81"/>
      <c r="R51" s="81"/>
      <c r="S51" s="81"/>
      <c r="T51" s="81"/>
    </row>
    <row r="52" spans="1:20" ht="13.5" thickBot="1">
      <c r="A52" s="86" t="s">
        <v>27</v>
      </c>
      <c r="B52" s="86"/>
      <c r="C52" s="148"/>
      <c r="D52" s="86"/>
      <c r="E52" s="87"/>
      <c r="F52" s="89"/>
      <c r="G52" s="89"/>
      <c r="H52" s="88"/>
      <c r="I52" s="87"/>
      <c r="J52" s="87"/>
      <c r="K52" s="87"/>
      <c r="L52" s="86"/>
      <c r="M52" s="86"/>
      <c r="N52" s="341"/>
      <c r="O52" s="312"/>
      <c r="P52" s="270"/>
      <c r="Q52" s="86"/>
      <c r="R52" s="86"/>
      <c r="S52" s="86"/>
      <c r="T52" s="86"/>
    </row>
    <row r="53" spans="1:20" ht="12.75">
      <c r="A53" s="100" t="s">
        <v>28</v>
      </c>
      <c r="B53" s="10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342"/>
      <c r="O53" s="271"/>
      <c r="P53" s="271"/>
      <c r="Q53" s="91"/>
      <c r="R53" s="91"/>
      <c r="S53" s="91"/>
      <c r="T53" s="91"/>
    </row>
    <row r="54" spans="1:20" ht="12.75">
      <c r="A54" s="101" t="s">
        <v>29</v>
      </c>
      <c r="B54" s="10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172"/>
      <c r="N54" s="334"/>
      <c r="O54" s="272"/>
      <c r="P54" s="272"/>
      <c r="Q54" s="92"/>
      <c r="R54" s="93"/>
      <c r="S54" s="92"/>
      <c r="T54" s="92"/>
    </row>
    <row r="55" spans="1:20" ht="13.5" thickBot="1">
      <c r="A55" s="102" t="s">
        <v>30</v>
      </c>
      <c r="B55" s="10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171"/>
      <c r="N55" s="335"/>
      <c r="O55" s="273"/>
      <c r="P55" s="273"/>
      <c r="Q55" s="94"/>
      <c r="R55" s="94"/>
      <c r="S55" s="94"/>
      <c r="T55" s="94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20" ht="12.75">
      <c r="A57" s="122"/>
      <c r="B57" s="122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343"/>
      <c r="O57" s="288"/>
      <c r="P57" s="288"/>
      <c r="Q57" s="117"/>
      <c r="R57" s="117"/>
      <c r="S57" s="117"/>
      <c r="T57" s="117"/>
    </row>
    <row r="58" spans="1:16" ht="12.75">
      <c r="A58" s="103" t="s">
        <v>31</v>
      </c>
      <c r="B58" s="103"/>
      <c r="N58" s="344"/>
      <c r="O58" s="313"/>
      <c r="P58" s="289"/>
    </row>
    <row r="59" spans="14:16" ht="13.5" thickBot="1">
      <c r="N59" s="344"/>
      <c r="O59" s="313"/>
      <c r="P59" s="289"/>
    </row>
    <row r="60" spans="1:20" ht="26.25" thickBot="1">
      <c r="A60" s="151" t="s">
        <v>24</v>
      </c>
      <c r="B60" s="17"/>
      <c r="C60" s="104" t="s">
        <v>0</v>
      </c>
      <c r="D60" s="8" t="s">
        <v>1</v>
      </c>
      <c r="E60" s="9" t="s">
        <v>2</v>
      </c>
      <c r="F60" s="10" t="s">
        <v>3</v>
      </c>
      <c r="G60" s="11" t="s">
        <v>4</v>
      </c>
      <c r="H60" s="12" t="s">
        <v>5</v>
      </c>
      <c r="I60" s="13" t="s">
        <v>6</v>
      </c>
      <c r="J60" s="11" t="s">
        <v>7</v>
      </c>
      <c r="K60" s="14" t="s">
        <v>8</v>
      </c>
      <c r="L60" s="43" t="s">
        <v>9</v>
      </c>
      <c r="M60" s="97" t="s">
        <v>10</v>
      </c>
      <c r="N60" s="320" t="s">
        <v>11</v>
      </c>
      <c r="O60" s="314"/>
      <c r="P60" s="263" t="s">
        <v>12</v>
      </c>
      <c r="Q60" s="18" t="s">
        <v>13</v>
      </c>
      <c r="R60" s="13" t="s">
        <v>14</v>
      </c>
      <c r="S60" s="14" t="s">
        <v>15</v>
      </c>
      <c r="T60" s="191" t="s">
        <v>16</v>
      </c>
    </row>
    <row r="61" spans="1:20" ht="12.75">
      <c r="A61" s="143" t="s">
        <v>25</v>
      </c>
      <c r="B61" s="105"/>
      <c r="C61" s="106"/>
      <c r="D61" s="78"/>
      <c r="E61" s="76"/>
      <c r="F61" s="77"/>
      <c r="G61" s="77"/>
      <c r="H61" s="76"/>
      <c r="I61" s="76"/>
      <c r="J61" s="76"/>
      <c r="K61" s="76"/>
      <c r="L61" s="78"/>
      <c r="M61" s="78"/>
      <c r="N61" s="345">
        <f>MIN(N37,N50)</f>
        <v>0.1</v>
      </c>
      <c r="O61" s="315"/>
      <c r="P61" s="290"/>
      <c r="Q61" s="78"/>
      <c r="R61" s="78"/>
      <c r="S61" s="78">
        <f>MIN(S37,S50)</f>
        <v>0</v>
      </c>
      <c r="T61" s="78">
        <f>MIN(T37,T50)</f>
        <v>0</v>
      </c>
    </row>
    <row r="62" spans="1:20" ht="12.75">
      <c r="A62" s="107" t="s">
        <v>26</v>
      </c>
      <c r="B62" s="107"/>
      <c r="C62" s="80"/>
      <c r="D62" s="81"/>
      <c r="E62" s="84"/>
      <c r="F62" s="85"/>
      <c r="G62" s="85"/>
      <c r="H62" s="84"/>
      <c r="I62" s="84"/>
      <c r="J62" s="84"/>
      <c r="K62" s="84"/>
      <c r="L62" s="81"/>
      <c r="M62" s="81"/>
      <c r="N62" s="346">
        <f>AVERAGE(N38,N51)</f>
        <v>0.125</v>
      </c>
      <c r="O62" s="316"/>
      <c r="P62" s="269"/>
      <c r="Q62" s="81"/>
      <c r="R62" s="81"/>
      <c r="S62" s="81">
        <f>AVERAGE(S38,S51)</f>
        <v>0</v>
      </c>
      <c r="T62" s="81">
        <f>AVERAGE(T38,T51)</f>
        <v>0</v>
      </c>
    </row>
    <row r="63" spans="1:20" ht="13.5" thickBot="1">
      <c r="A63" s="108" t="s">
        <v>27</v>
      </c>
      <c r="B63" s="144"/>
      <c r="C63" s="256"/>
      <c r="D63" s="90"/>
      <c r="E63" s="116"/>
      <c r="F63" s="99"/>
      <c r="G63" s="99"/>
      <c r="H63" s="116"/>
      <c r="I63" s="116"/>
      <c r="J63" s="116"/>
      <c r="K63" s="116"/>
      <c r="L63" s="90"/>
      <c r="M63" s="90"/>
      <c r="N63" s="347">
        <f>MAX(N39,N52)</f>
        <v>0.15</v>
      </c>
      <c r="O63" s="317"/>
      <c r="P63" s="291"/>
      <c r="Q63" s="90"/>
      <c r="R63" s="90"/>
      <c r="S63" s="90">
        <f>MAX(S39,S52)</f>
        <v>0</v>
      </c>
      <c r="T63" s="90">
        <f>MAX(T39,T52)</f>
        <v>0</v>
      </c>
    </row>
    <row r="64" spans="1:20" ht="12.75">
      <c r="A64" s="109" t="s">
        <v>28</v>
      </c>
      <c r="B64" s="10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342">
        <f>SUM(N40,N53)</f>
        <v>4</v>
      </c>
      <c r="O64" s="271"/>
      <c r="P64" s="271"/>
      <c r="Q64" s="91"/>
      <c r="R64" s="91"/>
      <c r="S64" s="91">
        <f>SUM(S40,S53)</f>
        <v>4</v>
      </c>
      <c r="T64" s="91">
        <f>SUM(T40,T53)</f>
        <v>4</v>
      </c>
    </row>
    <row r="65" spans="1:20" ht="12.75">
      <c r="A65" s="101" t="s">
        <v>29</v>
      </c>
      <c r="B65" s="10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72"/>
      <c r="N65" s="334">
        <f>SUM(N41,N54)</f>
        <v>0</v>
      </c>
      <c r="O65" s="272"/>
      <c r="P65" s="272"/>
      <c r="Q65" s="92"/>
      <c r="R65" s="92"/>
      <c r="S65" s="92">
        <f>SUM(S41,S54)</f>
        <v>0</v>
      </c>
      <c r="T65" s="92">
        <f>SUM(T41,T54)</f>
        <v>0</v>
      </c>
    </row>
    <row r="66" spans="1:20" ht="13.5" thickBot="1">
      <c r="A66" s="102" t="s">
        <v>30</v>
      </c>
      <c r="B66" s="102"/>
      <c r="C66" s="94"/>
      <c r="D66" s="257"/>
      <c r="E66" s="94"/>
      <c r="F66" s="94"/>
      <c r="G66" s="94"/>
      <c r="H66" s="94"/>
      <c r="I66" s="94"/>
      <c r="J66" s="94"/>
      <c r="K66" s="94"/>
      <c r="L66" s="94"/>
      <c r="M66" s="171"/>
      <c r="N66" s="335">
        <f>N65/N64</f>
        <v>0</v>
      </c>
      <c r="O66" s="273"/>
      <c r="P66" s="273"/>
      <c r="Q66" s="94"/>
      <c r="R66" s="94"/>
      <c r="S66" s="94">
        <f>S65/S64</f>
        <v>0</v>
      </c>
      <c r="T66" s="94">
        <f>T65/T64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2"/>
  <sheetViews>
    <sheetView zoomScale="90" zoomScaleNormal="90" zoomScalePageLayoutView="0" workbookViewId="0" topLeftCell="A13">
      <selection activeCell="U30" sqref="U30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63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43139</v>
      </c>
      <c r="B10" s="251">
        <v>488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</v>
      </c>
      <c r="O10" s="410"/>
      <c r="P10" s="406"/>
      <c r="Q10" s="130"/>
      <c r="R10" s="456"/>
      <c r="S10" s="396">
        <v>0</v>
      </c>
      <c r="T10" s="421">
        <v>0</v>
      </c>
    </row>
    <row r="11" spans="1:20" ht="12.75">
      <c r="A11" s="238">
        <v>43151</v>
      </c>
      <c r="B11" s="361">
        <v>602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16"/>
      <c r="P11" s="412"/>
      <c r="Q11" s="246"/>
      <c r="R11" s="394"/>
      <c r="S11" s="396">
        <v>0</v>
      </c>
      <c r="T11" s="396">
        <v>0</v>
      </c>
    </row>
    <row r="12" spans="1:20" ht="12.75">
      <c r="A12" s="238">
        <v>43165</v>
      </c>
      <c r="B12" s="361">
        <v>805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16"/>
      <c r="P12" s="412"/>
      <c r="Q12" s="246"/>
      <c r="R12" s="394"/>
      <c r="S12" s="396">
        <v>0</v>
      </c>
      <c r="T12" s="396">
        <v>0</v>
      </c>
    </row>
    <row r="13" spans="1:20" ht="12.75">
      <c r="A13" s="238">
        <v>43179</v>
      </c>
      <c r="B13" s="361">
        <v>1047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16"/>
      <c r="P13" s="412"/>
      <c r="Q13" s="246"/>
      <c r="R13" s="394"/>
      <c r="S13" s="396">
        <v>0</v>
      </c>
      <c r="T13" s="396">
        <v>0</v>
      </c>
    </row>
    <row r="14" spans="1:20" ht="12.75">
      <c r="A14" s="238">
        <v>43186</v>
      </c>
      <c r="B14" s="361">
        <v>1122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16"/>
      <c r="P14" s="412"/>
      <c r="Q14" s="246"/>
      <c r="R14" s="394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12"/>
      <c r="Q34" s="246"/>
      <c r="R34" s="394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12"/>
      <c r="Q35" s="246"/>
      <c r="R35" s="394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12"/>
      <c r="Q36" s="246"/>
      <c r="R36" s="394"/>
      <c r="S36" s="396"/>
      <c r="T36" s="396"/>
    </row>
    <row r="37" spans="1:20" ht="13.5" thickBo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15"/>
      <c r="O37" s="416"/>
      <c r="P37" s="412"/>
      <c r="Q37" s="246"/>
      <c r="R37" s="394"/>
      <c r="S37" s="396"/>
      <c r="T37" s="396"/>
    </row>
    <row r="38" spans="1:20" ht="12.75">
      <c r="A38" s="173" t="s">
        <v>25</v>
      </c>
      <c r="B38" s="174"/>
      <c r="C38" s="174"/>
      <c r="D38" s="174"/>
      <c r="E38" s="174"/>
      <c r="F38" s="174"/>
      <c r="G38" s="174"/>
      <c r="H38" s="190"/>
      <c r="I38" s="174"/>
      <c r="J38" s="174"/>
      <c r="K38" s="184"/>
      <c r="L38" s="190"/>
      <c r="M38" s="190"/>
      <c r="N38" s="413">
        <f>MIN(N10:N37)</f>
        <v>0.1</v>
      </c>
      <c r="O38" s="414"/>
      <c r="P38" s="286"/>
      <c r="Q38" s="190"/>
      <c r="R38" s="190"/>
      <c r="S38" s="420">
        <f>MIN(S10:S37)</f>
        <v>0</v>
      </c>
      <c r="T38" s="420">
        <f>MIN(T10:T37)</f>
        <v>0</v>
      </c>
    </row>
    <row r="39" spans="1:20" ht="12.75">
      <c r="A39" s="176" t="s">
        <v>26</v>
      </c>
      <c r="B39" s="79"/>
      <c r="C39" s="80"/>
      <c r="D39" s="81"/>
      <c r="E39" s="82"/>
      <c r="F39" s="82"/>
      <c r="G39" s="82"/>
      <c r="H39" s="83"/>
      <c r="I39" s="82"/>
      <c r="J39" s="82"/>
      <c r="K39" s="82"/>
      <c r="L39" s="83"/>
      <c r="M39" s="83"/>
      <c r="N39" s="332">
        <f>AVERAGE(N10:N37)</f>
        <v>0.12999999999999998</v>
      </c>
      <c r="O39" s="295"/>
      <c r="P39" s="277"/>
      <c r="Q39" s="83"/>
      <c r="R39" s="83"/>
      <c r="S39" s="83">
        <f>AVERAGE(S10:S37)</f>
        <v>0</v>
      </c>
      <c r="T39" s="83">
        <f>AVERAGE(T10:T37)</f>
        <v>0</v>
      </c>
    </row>
    <row r="40" spans="1:20" ht="13.5" thickBot="1">
      <c r="A40" s="162" t="s">
        <v>27</v>
      </c>
      <c r="B40" s="177"/>
      <c r="C40" s="177"/>
      <c r="D40" s="177"/>
      <c r="E40" s="183"/>
      <c r="F40" s="183"/>
      <c r="G40" s="183"/>
      <c r="H40" s="182"/>
      <c r="I40" s="183"/>
      <c r="J40" s="183"/>
      <c r="K40" s="183"/>
      <c r="L40" s="182"/>
      <c r="M40" s="182"/>
      <c r="N40" s="333">
        <f>MAX(N10:N37)</f>
        <v>0.2</v>
      </c>
      <c r="O40" s="305"/>
      <c r="P40" s="287"/>
      <c r="Q40" s="182"/>
      <c r="R40" s="182"/>
      <c r="S40" s="182">
        <f>MAX(S10:S37)</f>
        <v>0</v>
      </c>
      <c r="T40" s="182">
        <f>MAX(T10:T37)</f>
        <v>0</v>
      </c>
    </row>
    <row r="41" spans="1:20" ht="12.75">
      <c r="A41" s="100" t="s">
        <v>28</v>
      </c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COUNT(N10:N37)</f>
        <v>5</v>
      </c>
      <c r="O41" s="272"/>
      <c r="P41" s="272"/>
      <c r="Q41" s="92"/>
      <c r="R41" s="92"/>
      <c r="S41" s="92">
        <f>COUNT(S10:S37)</f>
        <v>5</v>
      </c>
      <c r="T41" s="92">
        <f>COUNT(T10:T37)</f>
        <v>5</v>
      </c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COUNTIF(N10:N37,"&lt;0.10")</f>
        <v>0</v>
      </c>
      <c r="O42" s="272"/>
      <c r="P42" s="272"/>
      <c r="Q42" s="92"/>
      <c r="R42" s="92"/>
      <c r="S42" s="92">
        <f>COUNTIF(S10:S37,"&gt;0")</f>
        <v>0</v>
      </c>
      <c r="T42" s="92">
        <f>COUNTIF(T10:T37,"&gt;0")</f>
        <v>0</v>
      </c>
    </row>
    <row r="43" spans="1:20" ht="13.5" thickBot="1">
      <c r="A43" s="102" t="s">
        <v>30</v>
      </c>
      <c r="B43" s="10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335">
        <f>N42/N41</f>
        <v>0</v>
      </c>
      <c r="O43" s="273"/>
      <c r="P43" s="273"/>
      <c r="Q43" s="94"/>
      <c r="R43" s="94"/>
      <c r="S43" s="94">
        <f>S42/S41</f>
        <v>0</v>
      </c>
      <c r="T43" s="94">
        <f>T42/T41</f>
        <v>0</v>
      </c>
    </row>
    <row r="44" spans="1:20" ht="12.75">
      <c r="A44" s="1"/>
      <c r="B44" s="1"/>
      <c r="C44" s="1"/>
      <c r="D44" s="95"/>
      <c r="E44" s="41"/>
      <c r="F44" s="1"/>
      <c r="G44" s="1"/>
      <c r="H44" s="41"/>
      <c r="I44" s="41"/>
      <c r="J44" s="41"/>
      <c r="K44" s="41"/>
      <c r="L44" s="1"/>
      <c r="M44" s="1"/>
      <c r="N44" s="318"/>
      <c r="O44" s="275"/>
      <c r="P44" s="275"/>
      <c r="Q44" s="95"/>
      <c r="R44" s="95"/>
      <c r="S44" s="95"/>
      <c r="T44" s="95"/>
    </row>
    <row r="45" spans="1:20" ht="12.75">
      <c r="A45" s="42" t="s">
        <v>44</v>
      </c>
      <c r="B45" s="42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13.5" thickBot="1">
      <c r="A46" s="1"/>
      <c r="B46" s="1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26.25" thickBot="1">
      <c r="A47" s="151" t="s">
        <v>24</v>
      </c>
      <c r="B47" s="151" t="s">
        <v>33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44" t="s">
        <v>10</v>
      </c>
      <c r="N47" s="320" t="s">
        <v>11</v>
      </c>
      <c r="O47" s="292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2.75">
      <c r="A48" s="158"/>
      <c r="B48" s="254"/>
      <c r="C48" s="58"/>
      <c r="D48" s="54"/>
      <c r="E48" s="121"/>
      <c r="F48" s="47"/>
      <c r="G48" s="45"/>
      <c r="H48" s="141"/>
      <c r="I48" s="140"/>
      <c r="J48" s="45"/>
      <c r="K48" s="127"/>
      <c r="L48" s="50"/>
      <c r="M48" s="51"/>
      <c r="N48" s="336"/>
      <c r="O48" s="307"/>
      <c r="P48" s="274"/>
      <c r="Q48" s="48"/>
      <c r="R48" s="52"/>
      <c r="S48" s="52"/>
      <c r="T48" s="52"/>
    </row>
    <row r="49" spans="1:20" ht="12.75">
      <c r="A49" s="197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57"/>
      <c r="N49" s="337"/>
      <c r="O49" s="308"/>
      <c r="P49" s="276"/>
      <c r="Q49" s="62"/>
      <c r="R49" s="52"/>
      <c r="S49" s="52"/>
      <c r="T49" s="52"/>
    </row>
    <row r="50" spans="1:20" ht="12.75">
      <c r="A50" s="60"/>
      <c r="B50" s="253"/>
      <c r="C50" s="139"/>
      <c r="D50" s="59"/>
      <c r="E50" s="113"/>
      <c r="F50" s="61"/>
      <c r="G50" s="55"/>
      <c r="H50" s="146"/>
      <c r="I50" s="149"/>
      <c r="J50" s="55"/>
      <c r="K50" s="114"/>
      <c r="L50" s="56"/>
      <c r="M50" s="165"/>
      <c r="N50" s="337"/>
      <c r="O50" s="308"/>
      <c r="P50" s="276"/>
      <c r="Q50" s="62"/>
      <c r="R50" s="52"/>
      <c r="S50" s="52"/>
      <c r="T50" s="52"/>
    </row>
    <row r="51" spans="1:20" ht="12.75">
      <c r="A51" s="64"/>
      <c r="B51" s="255"/>
      <c r="C51" s="65"/>
      <c r="D51" s="70"/>
      <c r="E51" s="118"/>
      <c r="F51" s="67"/>
      <c r="G51" s="66"/>
      <c r="H51" s="147"/>
      <c r="I51" s="150"/>
      <c r="J51" s="66"/>
      <c r="K51" s="138"/>
      <c r="L51" s="56"/>
      <c r="M51" s="57"/>
      <c r="N51" s="338"/>
      <c r="O51" s="309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3.5" thickBot="1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73" t="s">
        <v>25</v>
      </c>
      <c r="B56" s="72"/>
      <c r="C56" s="106"/>
      <c r="D56" s="72"/>
      <c r="E56" s="73"/>
      <c r="F56" s="72"/>
      <c r="G56" s="72"/>
      <c r="H56" s="75"/>
      <c r="I56" s="73"/>
      <c r="J56" s="73"/>
      <c r="K56" s="73"/>
      <c r="L56" s="74"/>
      <c r="M56" s="74"/>
      <c r="N56" s="340"/>
      <c r="O56" s="311"/>
      <c r="P56" s="268"/>
      <c r="Q56" s="72"/>
      <c r="R56" s="72"/>
      <c r="S56" s="72"/>
      <c r="T56" s="72"/>
    </row>
    <row r="57" spans="1:23" ht="12.75">
      <c r="A57" s="176" t="s">
        <v>26</v>
      </c>
      <c r="B57" s="79"/>
      <c r="C57" s="80"/>
      <c r="D57" s="81"/>
      <c r="E57" s="115"/>
      <c r="F57" s="84"/>
      <c r="G57" s="84"/>
      <c r="H57" s="82"/>
      <c r="I57" s="82"/>
      <c r="J57" s="82"/>
      <c r="K57" s="82"/>
      <c r="L57" s="83"/>
      <c r="M57" s="83"/>
      <c r="N57" s="332"/>
      <c r="O57" s="295"/>
      <c r="P57" s="269"/>
      <c r="Q57" s="81"/>
      <c r="R57" s="81"/>
      <c r="S57" s="81"/>
      <c r="T57" s="81"/>
      <c r="V57" s="386"/>
      <c r="W57" s="386"/>
    </row>
    <row r="58" spans="1:23" ht="13.5" thickBot="1">
      <c r="A58" s="86" t="s">
        <v>27</v>
      </c>
      <c r="B58" s="86"/>
      <c r="C58" s="148"/>
      <c r="D58" s="86"/>
      <c r="E58" s="87"/>
      <c r="F58" s="89"/>
      <c r="G58" s="89"/>
      <c r="H58" s="88"/>
      <c r="I58" s="87"/>
      <c r="J58" s="87"/>
      <c r="K58" s="87"/>
      <c r="L58" s="86"/>
      <c r="M58" s="86"/>
      <c r="N58" s="341"/>
      <c r="O58" s="312"/>
      <c r="P58" s="270"/>
      <c r="Q58" s="86"/>
      <c r="R58" s="86"/>
      <c r="S58" s="86"/>
      <c r="T58" s="86"/>
      <c r="V58" s="387"/>
      <c r="W58" s="387"/>
    </row>
    <row r="59" spans="1:23" ht="12.75">
      <c r="A59" s="100" t="s">
        <v>28</v>
      </c>
      <c r="B59" s="10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342"/>
      <c r="O59" s="271"/>
      <c r="P59" s="271"/>
      <c r="Q59" s="91"/>
      <c r="R59" s="91"/>
      <c r="S59" s="91"/>
      <c r="T59" s="91"/>
      <c r="V59" s="385"/>
      <c r="W59" s="385"/>
    </row>
    <row r="60" spans="1:20" ht="12.75">
      <c r="A60" s="101" t="s">
        <v>29</v>
      </c>
      <c r="B60" s="10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72"/>
      <c r="N60" s="334"/>
      <c r="O60" s="272"/>
      <c r="P60" s="272"/>
      <c r="Q60" s="92"/>
      <c r="R60" s="93"/>
      <c r="S60" s="92"/>
      <c r="T60" s="92"/>
    </row>
    <row r="61" spans="1:20" ht="13.5" thickBot="1">
      <c r="A61" s="102" t="s">
        <v>30</v>
      </c>
      <c r="B61" s="102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71"/>
      <c r="N61" s="335"/>
      <c r="O61" s="273"/>
      <c r="P61" s="273"/>
      <c r="Q61" s="94"/>
      <c r="R61" s="94"/>
      <c r="S61" s="94"/>
      <c r="T61" s="94"/>
    </row>
    <row r="62" spans="1:20" ht="12.75">
      <c r="A62" s="122"/>
      <c r="B62" s="12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343"/>
      <c r="O62" s="288"/>
      <c r="P62" s="288"/>
      <c r="Q62" s="117"/>
      <c r="R62" s="117"/>
      <c r="S62" s="117"/>
      <c r="T62" s="117"/>
    </row>
    <row r="63" spans="1:20" ht="12.75">
      <c r="A63" s="122"/>
      <c r="B63" s="12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343"/>
      <c r="O63" s="288"/>
      <c r="P63" s="288"/>
      <c r="Q63" s="117"/>
      <c r="R63" s="117"/>
      <c r="S63" s="117"/>
      <c r="T63" s="117"/>
    </row>
    <row r="64" spans="1:16" ht="12.75">
      <c r="A64" s="103" t="s">
        <v>31</v>
      </c>
      <c r="B64" s="103"/>
      <c r="N64" s="344"/>
      <c r="O64" s="313"/>
      <c r="P64" s="289"/>
    </row>
    <row r="65" spans="14:16" ht="13.5" thickBot="1">
      <c r="N65" s="344"/>
      <c r="O65" s="313"/>
      <c r="P65" s="289"/>
    </row>
    <row r="66" spans="1:20" ht="26.25" thickBot="1">
      <c r="A66" s="151" t="s">
        <v>24</v>
      </c>
      <c r="B66" s="17"/>
      <c r="C66" s="104" t="s">
        <v>0</v>
      </c>
      <c r="D66" s="8" t="s">
        <v>1</v>
      </c>
      <c r="E66" s="9" t="s">
        <v>2</v>
      </c>
      <c r="F66" s="10" t="s">
        <v>3</v>
      </c>
      <c r="G66" s="11" t="s">
        <v>4</v>
      </c>
      <c r="H66" s="12" t="s">
        <v>5</v>
      </c>
      <c r="I66" s="13" t="s">
        <v>6</v>
      </c>
      <c r="J66" s="11" t="s">
        <v>7</v>
      </c>
      <c r="K66" s="14" t="s">
        <v>8</v>
      </c>
      <c r="L66" s="43" t="s">
        <v>9</v>
      </c>
      <c r="M66" s="97" t="s">
        <v>10</v>
      </c>
      <c r="N66" s="320" t="s">
        <v>11</v>
      </c>
      <c r="O66" s="314"/>
      <c r="P66" s="263" t="s">
        <v>12</v>
      </c>
      <c r="Q66" s="18" t="s">
        <v>13</v>
      </c>
      <c r="R66" s="13" t="s">
        <v>14</v>
      </c>
      <c r="S66" s="14" t="s">
        <v>15</v>
      </c>
      <c r="T66" s="191" t="s">
        <v>16</v>
      </c>
    </row>
    <row r="67" spans="1:20" ht="12.75">
      <c r="A67" s="143" t="s">
        <v>25</v>
      </c>
      <c r="B67" s="105"/>
      <c r="C67" s="106"/>
      <c r="D67" s="78"/>
      <c r="E67" s="76"/>
      <c r="F67" s="77"/>
      <c r="G67" s="77"/>
      <c r="H67" s="76"/>
      <c r="I67" s="76"/>
      <c r="J67" s="76"/>
      <c r="K67" s="76"/>
      <c r="L67" s="78"/>
      <c r="M67" s="78"/>
      <c r="N67" s="345">
        <f>MIN(N38,N56)</f>
        <v>0.1</v>
      </c>
      <c r="O67" s="315"/>
      <c r="P67" s="290"/>
      <c r="Q67" s="78"/>
      <c r="R67" s="78"/>
      <c r="S67" s="78">
        <f>MIN(S38,S56)</f>
        <v>0</v>
      </c>
      <c r="T67" s="78">
        <f>MIN(T38,T56)</f>
        <v>0</v>
      </c>
    </row>
    <row r="68" spans="1:20" ht="12.75">
      <c r="A68" s="107" t="s">
        <v>26</v>
      </c>
      <c r="B68" s="107"/>
      <c r="C68" s="80"/>
      <c r="D68" s="81"/>
      <c r="E68" s="84"/>
      <c r="F68" s="85"/>
      <c r="G68" s="85"/>
      <c r="H68" s="84"/>
      <c r="I68" s="84"/>
      <c r="J68" s="84"/>
      <c r="K68" s="84"/>
      <c r="L68" s="81"/>
      <c r="M68" s="81"/>
      <c r="N68" s="346">
        <f>AVERAGE(N39,N57)</f>
        <v>0.12999999999999998</v>
      </c>
      <c r="O68" s="316"/>
      <c r="P68" s="269"/>
      <c r="Q68" s="81"/>
      <c r="R68" s="81"/>
      <c r="S68" s="81">
        <f>AVERAGE(S39,S57)</f>
        <v>0</v>
      </c>
      <c r="T68" s="81">
        <f>AVERAGE(T39,T57)</f>
        <v>0</v>
      </c>
    </row>
    <row r="69" spans="1:20" ht="13.5" thickBot="1">
      <c r="A69" s="108" t="s">
        <v>27</v>
      </c>
      <c r="B69" s="144"/>
      <c r="C69" s="256"/>
      <c r="D69" s="90"/>
      <c r="E69" s="116"/>
      <c r="F69" s="99"/>
      <c r="G69" s="99"/>
      <c r="H69" s="116"/>
      <c r="I69" s="116"/>
      <c r="J69" s="116"/>
      <c r="K69" s="116"/>
      <c r="L69" s="90"/>
      <c r="M69" s="90"/>
      <c r="N69" s="347">
        <f>MAX(N40,N58)</f>
        <v>0.2</v>
      </c>
      <c r="O69" s="317"/>
      <c r="P69" s="291"/>
      <c r="Q69" s="90"/>
      <c r="R69" s="90"/>
      <c r="S69" s="90">
        <f>MAX(S40,S58)</f>
        <v>0</v>
      </c>
      <c r="T69" s="90">
        <f>MAX(T40,T58)</f>
        <v>0</v>
      </c>
    </row>
    <row r="70" spans="1:20" ht="12.75">
      <c r="A70" s="109" t="s">
        <v>28</v>
      </c>
      <c r="B70" s="109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342">
        <f>SUM(N41,N59)</f>
        <v>5</v>
      </c>
      <c r="O70" s="271"/>
      <c r="P70" s="271"/>
      <c r="Q70" s="91"/>
      <c r="R70" s="91"/>
      <c r="S70" s="91">
        <f>SUM(S41,S59)</f>
        <v>5</v>
      </c>
      <c r="T70" s="91">
        <f>SUM(T41,T59)</f>
        <v>5</v>
      </c>
    </row>
    <row r="71" spans="1:20" ht="12.75">
      <c r="A71" s="101" t="s">
        <v>29</v>
      </c>
      <c r="B71" s="10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72"/>
      <c r="N71" s="334">
        <f>SUM(N42,N60)</f>
        <v>0</v>
      </c>
      <c r="O71" s="272"/>
      <c r="P71" s="272"/>
      <c r="Q71" s="92"/>
      <c r="R71" s="92"/>
      <c r="S71" s="92">
        <f>SUM(S42,S60)</f>
        <v>0</v>
      </c>
      <c r="T71" s="92">
        <f>SUM(T42,T60)</f>
        <v>0</v>
      </c>
    </row>
    <row r="72" spans="1:20" ht="13.5" thickBot="1">
      <c r="A72" s="102" t="s">
        <v>30</v>
      </c>
      <c r="B72" s="102"/>
      <c r="C72" s="94"/>
      <c r="D72" s="257"/>
      <c r="E72" s="94"/>
      <c r="F72" s="94"/>
      <c r="G72" s="94"/>
      <c r="H72" s="94"/>
      <c r="I72" s="94"/>
      <c r="J72" s="94"/>
      <c r="K72" s="94"/>
      <c r="L72" s="94"/>
      <c r="M72" s="171"/>
      <c r="N72" s="335">
        <f>N71/N70</f>
        <v>0</v>
      </c>
      <c r="O72" s="273"/>
      <c r="P72" s="273"/>
      <c r="Q72" s="94"/>
      <c r="R72" s="94"/>
      <c r="S72" s="94">
        <f>S71/S70</f>
        <v>0</v>
      </c>
      <c r="T72" s="94">
        <f>T71/T70</f>
        <v>0</v>
      </c>
    </row>
  </sheetData>
  <sheetProtection/>
  <mergeCells count="1">
    <mergeCell ref="A3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zoomScale="90" zoomScaleNormal="90" zoomScalePageLayoutView="0" workbookViewId="0" topLeftCell="A1">
      <selection activeCell="N13" sqref="N13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4"/>
      <c r="H1" s="1"/>
      <c r="I1" s="145" t="s">
        <v>48</v>
      </c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2.75">
      <c r="A10" s="158">
        <v>43144</v>
      </c>
      <c r="B10" s="251">
        <v>536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0.15</v>
      </c>
      <c r="O10" s="296"/>
      <c r="P10" s="279"/>
      <c r="Q10" s="130"/>
      <c r="R10" s="236"/>
      <c r="S10" s="112">
        <v>0</v>
      </c>
      <c r="T10" s="160">
        <v>0</v>
      </c>
    </row>
    <row r="11" spans="1:20" ht="12.75">
      <c r="A11" s="202">
        <v>43164</v>
      </c>
      <c r="B11" s="252">
        <v>780</v>
      </c>
      <c r="C11" s="206"/>
      <c r="D11" s="154"/>
      <c r="E11" s="46"/>
      <c r="F11" s="211"/>
      <c r="G11" s="120"/>
      <c r="H11" s="218"/>
      <c r="I11" s="126"/>
      <c r="J11" s="187"/>
      <c r="K11" s="49"/>
      <c r="L11" s="226"/>
      <c r="M11" s="259"/>
      <c r="N11" s="325">
        <v>0.1</v>
      </c>
      <c r="O11" s="296"/>
      <c r="P11" s="280"/>
      <c r="Q11" s="98"/>
      <c r="R11" s="200"/>
      <c r="S11" s="399">
        <v>0</v>
      </c>
      <c r="T11" s="157">
        <v>0</v>
      </c>
    </row>
    <row r="12" spans="1:20" ht="13.5" thickBot="1">
      <c r="A12" s="203">
        <v>43173</v>
      </c>
      <c r="B12" s="252">
        <v>960</v>
      </c>
      <c r="C12" s="206"/>
      <c r="D12" s="154"/>
      <c r="E12" s="135"/>
      <c r="F12" s="212"/>
      <c r="G12" s="120"/>
      <c r="H12" s="218"/>
      <c r="I12" s="126"/>
      <c r="J12" s="222"/>
      <c r="K12" s="49"/>
      <c r="L12" s="226"/>
      <c r="M12" s="260"/>
      <c r="N12" s="325">
        <v>0.15</v>
      </c>
      <c r="O12" s="296"/>
      <c r="P12" s="280"/>
      <c r="Q12" s="98"/>
      <c r="R12" s="400"/>
      <c r="S12" s="401">
        <v>0</v>
      </c>
      <c r="T12" s="53">
        <v>0</v>
      </c>
    </row>
    <row r="13" spans="1:20" ht="13.5" thickBot="1">
      <c r="A13" s="202">
        <v>43187</v>
      </c>
      <c r="B13" s="252">
        <v>1150</v>
      </c>
      <c r="C13" s="206"/>
      <c r="D13" s="154"/>
      <c r="E13" s="135"/>
      <c r="F13" s="211"/>
      <c r="G13" s="120"/>
      <c r="H13" s="181"/>
      <c r="I13" s="126"/>
      <c r="J13" s="154"/>
      <c r="K13" s="49"/>
      <c r="L13" s="226"/>
      <c r="M13" s="227"/>
      <c r="N13" s="325">
        <v>0.15</v>
      </c>
      <c r="O13" s="297"/>
      <c r="P13" s="280"/>
      <c r="Q13" s="98"/>
      <c r="R13" s="200"/>
      <c r="S13" s="402">
        <v>0</v>
      </c>
      <c r="T13" s="53">
        <v>0</v>
      </c>
    </row>
    <row r="14" spans="1:20" ht="12.75">
      <c r="A14" s="202"/>
      <c r="B14" s="252"/>
      <c r="C14" s="207"/>
      <c r="D14" s="154"/>
      <c r="E14" s="135"/>
      <c r="F14" s="213"/>
      <c r="G14" s="216"/>
      <c r="H14" s="181"/>
      <c r="I14" s="126"/>
      <c r="J14" s="154"/>
      <c r="K14" s="49"/>
      <c r="L14" s="226"/>
      <c r="M14" s="228"/>
      <c r="N14" s="326"/>
      <c r="O14" s="297"/>
      <c r="P14" s="280"/>
      <c r="Q14" s="98"/>
      <c r="R14" s="200"/>
      <c r="S14" s="53"/>
      <c r="T14" s="53"/>
    </row>
    <row r="15" spans="1:20" ht="12.75">
      <c r="A15" s="202"/>
      <c r="B15" s="252"/>
      <c r="C15" s="206"/>
      <c r="D15" s="154"/>
      <c r="E15" s="135"/>
      <c r="F15" s="213"/>
      <c r="G15" s="120"/>
      <c r="H15" s="218"/>
      <c r="I15" s="126"/>
      <c r="J15" s="154"/>
      <c r="K15" s="49"/>
      <c r="L15" s="229"/>
      <c r="M15" s="230"/>
      <c r="N15" s="326"/>
      <c r="O15" s="297"/>
      <c r="P15" s="280"/>
      <c r="Q15" s="98"/>
      <c r="R15" s="200"/>
      <c r="S15" s="53"/>
      <c r="T15" s="53"/>
    </row>
    <row r="16" spans="1:20" ht="12.75">
      <c r="A16" s="203"/>
      <c r="B16" s="252"/>
      <c r="C16" s="206"/>
      <c r="D16" s="154"/>
      <c r="E16" s="135"/>
      <c r="F16" s="212"/>
      <c r="G16" s="120"/>
      <c r="H16" s="181"/>
      <c r="I16" s="126"/>
      <c r="J16" s="154"/>
      <c r="K16" s="49"/>
      <c r="L16" s="229"/>
      <c r="M16" s="230"/>
      <c r="N16" s="326"/>
      <c r="O16" s="298"/>
      <c r="P16" s="281"/>
      <c r="Q16" s="98"/>
      <c r="R16" s="200"/>
      <c r="S16" s="53"/>
      <c r="T16" s="53"/>
    </row>
    <row r="17" spans="1:20" ht="12.75">
      <c r="A17" s="202"/>
      <c r="B17" s="252"/>
      <c r="C17" s="206"/>
      <c r="D17" s="154"/>
      <c r="E17" s="135"/>
      <c r="F17" s="211"/>
      <c r="G17" s="120"/>
      <c r="H17" s="181"/>
      <c r="I17" s="126"/>
      <c r="J17" s="222"/>
      <c r="K17" s="49"/>
      <c r="L17" s="231"/>
      <c r="M17" s="232"/>
      <c r="N17" s="325"/>
      <c r="O17" s="296"/>
      <c r="P17" s="280"/>
      <c r="Q17" s="98"/>
      <c r="R17" s="200"/>
      <c r="S17" s="53"/>
      <c r="T17" s="53"/>
    </row>
    <row r="18" spans="1:20" ht="12.75">
      <c r="A18" s="204"/>
      <c r="B18" s="252"/>
      <c r="C18" s="206"/>
      <c r="D18" s="154"/>
      <c r="E18" s="135"/>
      <c r="F18" s="211"/>
      <c r="G18" s="120"/>
      <c r="H18" s="181"/>
      <c r="I18" s="126"/>
      <c r="J18" s="154"/>
      <c r="K18" s="49"/>
      <c r="L18" s="231"/>
      <c r="M18" s="233"/>
      <c r="N18" s="325"/>
      <c r="O18" s="299"/>
      <c r="P18" s="281"/>
      <c r="Q18" s="234"/>
      <c r="R18" s="200"/>
      <c r="S18" s="53"/>
      <c r="T18" s="53"/>
    </row>
    <row r="19" spans="1:20" ht="13.5" thickBot="1">
      <c r="A19" s="204"/>
      <c r="B19" s="252"/>
      <c r="C19" s="206"/>
      <c r="D19" s="179"/>
      <c r="E19" s="198"/>
      <c r="F19" s="214"/>
      <c r="G19" s="41"/>
      <c r="H19" s="219"/>
      <c r="I19" s="199"/>
      <c r="J19" s="179"/>
      <c r="K19" s="223"/>
      <c r="L19" s="231"/>
      <c r="M19" s="233"/>
      <c r="N19" s="327"/>
      <c r="O19" s="300"/>
      <c r="P19" s="282"/>
      <c r="Q19" s="123"/>
      <c r="R19" s="237"/>
      <c r="S19" s="53"/>
      <c r="T19" s="53"/>
    </row>
    <row r="20" spans="1:20" ht="12.75">
      <c r="A20" s="205"/>
      <c r="B20" s="252"/>
      <c r="C20" s="206"/>
      <c r="D20" s="166"/>
      <c r="E20" s="209"/>
      <c r="F20" s="215"/>
      <c r="G20" s="169"/>
      <c r="H20" s="220"/>
      <c r="I20" s="221"/>
      <c r="J20" s="166"/>
      <c r="K20" s="224"/>
      <c r="L20" s="164"/>
      <c r="M20" s="168"/>
      <c r="N20" s="328"/>
      <c r="O20" s="301"/>
      <c r="P20" s="283"/>
      <c r="Q20" s="201"/>
      <c r="R20" s="170"/>
      <c r="S20" s="53"/>
      <c r="T20" s="53"/>
    </row>
    <row r="21" spans="1:20" ht="12.75">
      <c r="A21" s="204"/>
      <c r="B21" s="252"/>
      <c r="C21" s="206"/>
      <c r="D21" s="166"/>
      <c r="E21" s="209"/>
      <c r="F21" s="188"/>
      <c r="G21" s="201"/>
      <c r="H21" s="220"/>
      <c r="I21" s="221"/>
      <c r="J21" s="166"/>
      <c r="K21" s="224"/>
      <c r="L21" s="156"/>
      <c r="M21" s="178"/>
      <c r="N21" s="328"/>
      <c r="O21" s="301"/>
      <c r="P21" s="284"/>
      <c r="Q21" s="235"/>
      <c r="R21" s="170"/>
      <c r="S21" s="53"/>
      <c r="T21" s="53"/>
    </row>
    <row r="22" spans="1:20" ht="12.75">
      <c r="A22" s="204"/>
      <c r="B22" s="252"/>
      <c r="C22" s="206"/>
      <c r="D22" s="166"/>
      <c r="E22" s="209"/>
      <c r="F22" s="188"/>
      <c r="G22" s="201"/>
      <c r="H22" s="220"/>
      <c r="I22" s="221"/>
      <c r="J22" s="166"/>
      <c r="K22" s="224"/>
      <c r="L22" s="156"/>
      <c r="M22" s="178"/>
      <c r="N22" s="328"/>
      <c r="O22" s="301"/>
      <c r="P22" s="284"/>
      <c r="Q22" s="235"/>
      <c r="R22" s="170"/>
      <c r="S22" s="53"/>
      <c r="T22" s="53"/>
    </row>
    <row r="23" spans="1:20" ht="12.75">
      <c r="A23" s="204"/>
      <c r="B23" s="252"/>
      <c r="C23" s="206"/>
      <c r="D23" s="166"/>
      <c r="E23" s="209"/>
      <c r="F23" s="188"/>
      <c r="G23" s="201"/>
      <c r="H23" s="220"/>
      <c r="I23" s="221"/>
      <c r="J23" s="166"/>
      <c r="K23" s="224"/>
      <c r="L23" s="156"/>
      <c r="M23" s="178"/>
      <c r="N23" s="328"/>
      <c r="O23" s="301"/>
      <c r="P23" s="284"/>
      <c r="Q23" s="235"/>
      <c r="R23" s="170"/>
      <c r="S23" s="53"/>
      <c r="T23" s="53"/>
    </row>
    <row r="24" spans="1:20" ht="12.75">
      <c r="A24" s="204"/>
      <c r="B24" s="252"/>
      <c r="C24" s="206"/>
      <c r="D24" s="166"/>
      <c r="E24" s="209"/>
      <c r="F24" s="188"/>
      <c r="G24" s="201"/>
      <c r="H24" s="220"/>
      <c r="I24" s="221"/>
      <c r="J24" s="166"/>
      <c r="K24" s="224"/>
      <c r="L24" s="156"/>
      <c r="M24" s="178"/>
      <c r="N24" s="328"/>
      <c r="O24" s="301"/>
      <c r="P24" s="284"/>
      <c r="Q24" s="235"/>
      <c r="R24" s="170"/>
      <c r="S24" s="53"/>
      <c r="T24" s="53"/>
    </row>
    <row r="25" spans="1:20" ht="12.75">
      <c r="A25" s="204"/>
      <c r="B25" s="252"/>
      <c r="C25" s="206"/>
      <c r="D25" s="166"/>
      <c r="E25" s="209"/>
      <c r="F25" s="188"/>
      <c r="G25" s="201"/>
      <c r="H25" s="220"/>
      <c r="I25" s="221"/>
      <c r="J25" s="166"/>
      <c r="K25" s="224"/>
      <c r="L25" s="156"/>
      <c r="M25" s="178"/>
      <c r="N25" s="328"/>
      <c r="O25" s="301"/>
      <c r="P25" s="284"/>
      <c r="Q25" s="235"/>
      <c r="R25" s="170"/>
      <c r="S25" s="53"/>
      <c r="T25" s="53"/>
    </row>
    <row r="26" spans="1:20" ht="12.75">
      <c r="A26" s="204"/>
      <c r="B26" s="252"/>
      <c r="C26" s="206"/>
      <c r="D26" s="166"/>
      <c r="E26" s="209"/>
      <c r="F26" s="188"/>
      <c r="G26" s="201"/>
      <c r="H26" s="220"/>
      <c r="I26" s="221"/>
      <c r="J26" s="166"/>
      <c r="K26" s="224"/>
      <c r="L26" s="156"/>
      <c r="M26" s="178"/>
      <c r="N26" s="328"/>
      <c r="O26" s="301"/>
      <c r="P26" s="284"/>
      <c r="Q26" s="235"/>
      <c r="R26" s="170"/>
      <c r="S26" s="53"/>
      <c r="T26" s="53"/>
    </row>
    <row r="27" spans="1:20" ht="12.75">
      <c r="A27" s="204"/>
      <c r="B27" s="252"/>
      <c r="C27" s="206"/>
      <c r="D27" s="166"/>
      <c r="E27" s="209"/>
      <c r="F27" s="188"/>
      <c r="G27" s="201"/>
      <c r="H27" s="220"/>
      <c r="I27" s="221"/>
      <c r="J27" s="166"/>
      <c r="K27" s="224"/>
      <c r="L27" s="156"/>
      <c r="M27" s="178"/>
      <c r="N27" s="328"/>
      <c r="O27" s="301"/>
      <c r="P27" s="284"/>
      <c r="Q27" s="235"/>
      <c r="R27" s="170"/>
      <c r="S27" s="53"/>
      <c r="T27" s="53"/>
    </row>
    <row r="28" spans="1:20" ht="12.75">
      <c r="A28" s="204"/>
      <c r="B28" s="252"/>
      <c r="C28" s="206"/>
      <c r="D28" s="166"/>
      <c r="E28" s="209"/>
      <c r="F28" s="188"/>
      <c r="G28" s="201"/>
      <c r="H28" s="220"/>
      <c r="I28" s="221"/>
      <c r="J28" s="166"/>
      <c r="K28" s="224"/>
      <c r="L28" s="156"/>
      <c r="M28" s="178"/>
      <c r="N28" s="328"/>
      <c r="O28" s="301"/>
      <c r="P28" s="284"/>
      <c r="Q28" s="235"/>
      <c r="R28" s="170"/>
      <c r="S28" s="53"/>
      <c r="T28" s="53"/>
    </row>
    <row r="29" spans="1:20" ht="12.75">
      <c r="A29" s="204"/>
      <c r="B29" s="252"/>
      <c r="C29" s="206"/>
      <c r="D29" s="166"/>
      <c r="E29" s="209"/>
      <c r="F29" s="188"/>
      <c r="G29" s="201"/>
      <c r="H29" s="220"/>
      <c r="I29" s="221"/>
      <c r="J29" s="166"/>
      <c r="K29" s="224"/>
      <c r="L29" s="156"/>
      <c r="M29" s="178"/>
      <c r="N29" s="328"/>
      <c r="O29" s="301"/>
      <c r="P29" s="284"/>
      <c r="Q29" s="235"/>
      <c r="R29" s="170"/>
      <c r="S29" s="53"/>
      <c r="T29" s="53"/>
    </row>
    <row r="30" spans="1:20" ht="12.75">
      <c r="A30" s="204"/>
      <c r="B30" s="252"/>
      <c r="C30" s="206"/>
      <c r="D30" s="166"/>
      <c r="E30" s="209"/>
      <c r="F30" s="188"/>
      <c r="G30" s="201"/>
      <c r="H30" s="220"/>
      <c r="I30" s="221"/>
      <c r="J30" s="166"/>
      <c r="K30" s="224"/>
      <c r="L30" s="156"/>
      <c r="M30" s="178"/>
      <c r="N30" s="328"/>
      <c r="O30" s="301"/>
      <c r="P30" s="284"/>
      <c r="Q30" s="235"/>
      <c r="R30" s="170"/>
      <c r="S30" s="53"/>
      <c r="T30" s="53"/>
    </row>
    <row r="31" spans="1:20" ht="12.75">
      <c r="A31" s="204"/>
      <c r="B31" s="252"/>
      <c r="C31" s="206"/>
      <c r="D31" s="166"/>
      <c r="E31" s="209"/>
      <c r="F31" s="188"/>
      <c r="G31" s="201"/>
      <c r="H31" s="220"/>
      <c r="I31" s="221"/>
      <c r="J31" s="166"/>
      <c r="K31" s="224"/>
      <c r="L31" s="156"/>
      <c r="M31" s="178"/>
      <c r="N31" s="328"/>
      <c r="O31" s="301"/>
      <c r="P31" s="284"/>
      <c r="Q31" s="235"/>
      <c r="R31" s="170"/>
      <c r="S31" s="53"/>
      <c r="T31" s="53"/>
    </row>
    <row r="32" spans="1:20" ht="12.75">
      <c r="A32" s="204"/>
      <c r="B32" s="252"/>
      <c r="C32" s="206"/>
      <c r="D32" s="166"/>
      <c r="E32" s="209"/>
      <c r="F32" s="188"/>
      <c r="G32" s="201"/>
      <c r="H32" s="220"/>
      <c r="I32" s="221"/>
      <c r="J32" s="166"/>
      <c r="K32" s="224"/>
      <c r="L32" s="156"/>
      <c r="M32" s="168"/>
      <c r="N32" s="329"/>
      <c r="O32" s="302"/>
      <c r="P32" s="284"/>
      <c r="Q32" s="235"/>
      <c r="R32" s="170"/>
      <c r="S32" s="53"/>
      <c r="T32" s="53"/>
    </row>
    <row r="33" spans="1:20" ht="12.75">
      <c r="A33" s="204"/>
      <c r="B33" s="252"/>
      <c r="C33" s="206"/>
      <c r="D33" s="166"/>
      <c r="E33" s="209"/>
      <c r="F33" s="188"/>
      <c r="G33" s="201"/>
      <c r="H33" s="220"/>
      <c r="I33" s="221"/>
      <c r="J33" s="166"/>
      <c r="K33" s="224"/>
      <c r="L33" s="156"/>
      <c r="M33" s="168"/>
      <c r="N33" s="328"/>
      <c r="O33" s="301"/>
      <c r="P33" s="284"/>
      <c r="Q33" s="235"/>
      <c r="R33" s="170"/>
      <c r="S33" s="53"/>
      <c r="T33" s="53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372"/>
      <c r="N34" s="330"/>
      <c r="O34" s="303"/>
      <c r="P34" s="285"/>
      <c r="Q34" s="246"/>
      <c r="R34" s="195"/>
      <c r="S34" s="53"/>
      <c r="T34" s="53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372"/>
      <c r="N35" s="330"/>
      <c r="O35" s="303"/>
      <c r="P35" s="285"/>
      <c r="Q35" s="246"/>
      <c r="R35" s="195"/>
      <c r="S35" s="53"/>
      <c r="T35" s="53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372"/>
      <c r="N36" s="330"/>
      <c r="O36" s="303"/>
      <c r="P36" s="285"/>
      <c r="Q36" s="246"/>
      <c r="R36" s="195"/>
      <c r="S36" s="53"/>
      <c r="T36" s="53"/>
    </row>
    <row r="37" spans="1:20" ht="13.5" thickBo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372"/>
      <c r="N37" s="330"/>
      <c r="O37" s="303"/>
      <c r="P37" s="285"/>
      <c r="Q37" s="246"/>
      <c r="R37" s="195"/>
      <c r="S37" s="247"/>
      <c r="T37" s="248"/>
    </row>
    <row r="38" spans="1:20" ht="12.75">
      <c r="A38" s="173" t="s">
        <v>25</v>
      </c>
      <c r="B38" s="174"/>
      <c r="C38" s="174"/>
      <c r="D38" s="174"/>
      <c r="E38" s="174"/>
      <c r="F38" s="174"/>
      <c r="G38" s="174"/>
      <c r="H38" s="190"/>
      <c r="I38" s="174"/>
      <c r="J38" s="174"/>
      <c r="K38" s="184"/>
      <c r="L38" s="190"/>
      <c r="M38" s="190"/>
      <c r="N38" s="331">
        <f>MIN(N10:N37)</f>
        <v>0.1</v>
      </c>
      <c r="O38" s="304"/>
      <c r="P38" s="286"/>
      <c r="Q38" s="190"/>
      <c r="R38" s="190"/>
      <c r="S38" s="190">
        <f>MIN(S10:S37)</f>
        <v>0</v>
      </c>
      <c r="T38" s="190">
        <f>MIN(T10:T37)</f>
        <v>0</v>
      </c>
    </row>
    <row r="39" spans="1:20" ht="12.75">
      <c r="A39" s="176" t="s">
        <v>26</v>
      </c>
      <c r="B39" s="79"/>
      <c r="C39" s="80"/>
      <c r="D39" s="81"/>
      <c r="E39" s="82"/>
      <c r="F39" s="82"/>
      <c r="G39" s="82"/>
      <c r="H39" s="83"/>
      <c r="I39" s="82"/>
      <c r="J39" s="82"/>
      <c r="K39" s="82"/>
      <c r="L39" s="83"/>
      <c r="M39" s="83"/>
      <c r="N39" s="332">
        <f>AVERAGE(N10:N37)</f>
        <v>0.1375</v>
      </c>
      <c r="O39" s="295"/>
      <c r="P39" s="277"/>
      <c r="Q39" s="83"/>
      <c r="R39" s="83"/>
      <c r="S39" s="83">
        <f>AVERAGE(S10:S37)</f>
        <v>0</v>
      </c>
      <c r="T39" s="83">
        <f>AVERAGE(T10:T37)</f>
        <v>0</v>
      </c>
    </row>
    <row r="40" spans="1:20" ht="13.5" thickBot="1">
      <c r="A40" s="162" t="s">
        <v>27</v>
      </c>
      <c r="B40" s="177"/>
      <c r="C40" s="177"/>
      <c r="D40" s="177"/>
      <c r="E40" s="183"/>
      <c r="F40" s="183"/>
      <c r="G40" s="183"/>
      <c r="H40" s="182"/>
      <c r="I40" s="183"/>
      <c r="J40" s="183"/>
      <c r="K40" s="183"/>
      <c r="L40" s="182"/>
      <c r="M40" s="182"/>
      <c r="N40" s="333">
        <f>MAX(N10:N37)</f>
        <v>0.15</v>
      </c>
      <c r="O40" s="305"/>
      <c r="P40" s="287"/>
      <c r="Q40" s="182"/>
      <c r="R40" s="182"/>
      <c r="S40" s="182">
        <f>MAX(S10:S37)</f>
        <v>0</v>
      </c>
      <c r="T40" s="182">
        <f>MAX(T10:T37)</f>
        <v>0</v>
      </c>
    </row>
    <row r="41" spans="1:20" ht="12.75">
      <c r="A41" s="100" t="s">
        <v>28</v>
      </c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COUNT(N10:N37)</f>
        <v>4</v>
      </c>
      <c r="O41" s="272"/>
      <c r="P41" s="272"/>
      <c r="Q41" s="92"/>
      <c r="R41" s="92"/>
      <c r="S41" s="92">
        <f>COUNT(S10:S37)</f>
        <v>4</v>
      </c>
      <c r="T41" s="92">
        <f>COUNT(T10:T37)</f>
        <v>4</v>
      </c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COUNTIF(N10:N37,"&lt;0.10")</f>
        <v>0</v>
      </c>
      <c r="O42" s="272"/>
      <c r="P42" s="272"/>
      <c r="Q42" s="92"/>
      <c r="R42" s="92"/>
      <c r="S42" s="92">
        <f>COUNTIF(S10:S37,"&gt;0")</f>
        <v>0</v>
      </c>
      <c r="T42" s="92">
        <f>COUNTIF(T10:T37,"&gt;0")</f>
        <v>0</v>
      </c>
    </row>
    <row r="43" spans="1:22" ht="13.5" thickBot="1">
      <c r="A43" s="102" t="s">
        <v>30</v>
      </c>
      <c r="B43" s="10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335">
        <f>N42/N41</f>
        <v>0</v>
      </c>
      <c r="O43" s="273"/>
      <c r="P43" s="273"/>
      <c r="Q43" s="94"/>
      <c r="R43" s="94"/>
      <c r="S43" s="94">
        <f>S42/S41</f>
        <v>0</v>
      </c>
      <c r="T43" s="94">
        <f>T42/T41</f>
        <v>0</v>
      </c>
      <c r="V43" s="389"/>
    </row>
    <row r="44" spans="1:20" ht="12.75">
      <c r="A44" s="1"/>
      <c r="B44" s="1"/>
      <c r="C44" s="1"/>
      <c r="D44" s="95"/>
      <c r="E44" s="41"/>
      <c r="F44" s="1"/>
      <c r="G44" s="1"/>
      <c r="H44" s="41"/>
      <c r="I44" s="41"/>
      <c r="J44" s="41"/>
      <c r="K44" s="41"/>
      <c r="L44" s="1"/>
      <c r="M44" s="1"/>
      <c r="N44" s="318"/>
      <c r="O44" s="275"/>
      <c r="P44" s="275"/>
      <c r="Q44" s="95"/>
      <c r="R44" s="95"/>
      <c r="S44" s="95"/>
      <c r="T44" s="95"/>
    </row>
    <row r="45" spans="1:20" ht="12.75">
      <c r="A45" s="42" t="s">
        <v>44</v>
      </c>
      <c r="B45" s="42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13.5" thickBot="1">
      <c r="A46" s="1"/>
      <c r="B46" s="1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26.25" thickBot="1">
      <c r="A47" s="151" t="s">
        <v>24</v>
      </c>
      <c r="B47" s="151" t="s">
        <v>33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44" t="s">
        <v>10</v>
      </c>
      <c r="N47" s="320" t="s">
        <v>11</v>
      </c>
      <c r="O47" s="292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2.75">
      <c r="A48" s="158"/>
      <c r="B48" s="254"/>
      <c r="C48" s="58"/>
      <c r="D48" s="54"/>
      <c r="E48" s="121"/>
      <c r="F48" s="47"/>
      <c r="G48" s="45"/>
      <c r="H48" s="141"/>
      <c r="I48" s="140"/>
      <c r="J48" s="45"/>
      <c r="K48" s="127"/>
      <c r="L48" s="50"/>
      <c r="M48" s="51"/>
      <c r="N48" s="336"/>
      <c r="O48" s="307"/>
      <c r="P48" s="274"/>
      <c r="Q48" s="48"/>
      <c r="R48" s="52"/>
      <c r="S48" s="142"/>
      <c r="T48" s="142"/>
    </row>
    <row r="49" spans="1:20" ht="12.75">
      <c r="A49" s="197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57"/>
      <c r="N49" s="337"/>
      <c r="O49" s="308"/>
      <c r="P49" s="276"/>
      <c r="Q49" s="62"/>
      <c r="R49" s="63"/>
      <c r="S49" s="142"/>
      <c r="T49" s="142"/>
    </row>
    <row r="50" spans="1:20" ht="12.75">
      <c r="A50" s="60"/>
      <c r="B50" s="253"/>
      <c r="C50" s="139"/>
      <c r="D50" s="59"/>
      <c r="E50" s="113"/>
      <c r="F50" s="61"/>
      <c r="G50" s="55"/>
      <c r="H50" s="146"/>
      <c r="I50" s="149"/>
      <c r="J50" s="55"/>
      <c r="K50" s="114"/>
      <c r="L50" s="56"/>
      <c r="M50" s="165"/>
      <c r="N50" s="337"/>
      <c r="O50" s="308"/>
      <c r="P50" s="276"/>
      <c r="Q50" s="62"/>
      <c r="R50" s="63"/>
      <c r="S50" s="142"/>
      <c r="T50" s="142"/>
    </row>
    <row r="51" spans="1:20" ht="12.75">
      <c r="A51" s="64"/>
      <c r="B51" s="255"/>
      <c r="C51" s="65"/>
      <c r="D51" s="70"/>
      <c r="E51" s="118"/>
      <c r="F51" s="67"/>
      <c r="G51" s="66"/>
      <c r="H51" s="147"/>
      <c r="I51" s="150"/>
      <c r="J51" s="66"/>
      <c r="K51" s="138"/>
      <c r="L51" s="56"/>
      <c r="M51" s="57"/>
      <c r="N51" s="338"/>
      <c r="O51" s="309"/>
      <c r="P51" s="267"/>
      <c r="Q51" s="68"/>
      <c r="R51" s="63"/>
      <c r="S51" s="142"/>
      <c r="T51" s="14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71"/>
      <c r="S52" s="142"/>
      <c r="T52" s="14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71"/>
      <c r="S53" s="142"/>
      <c r="T53" s="14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71"/>
      <c r="S54" s="142"/>
      <c r="T54" s="142"/>
    </row>
    <row r="55" spans="1:20" ht="12.75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71"/>
      <c r="S55" s="142"/>
      <c r="T55" s="69"/>
    </row>
    <row r="56" spans="1:20" ht="13.5" thickBot="1">
      <c r="A56" s="159"/>
      <c r="B56" s="255"/>
      <c r="C56" s="65"/>
      <c r="D56" s="70"/>
      <c r="E56" s="118"/>
      <c r="F56" s="67"/>
      <c r="G56" s="66"/>
      <c r="H56" s="147"/>
      <c r="I56" s="150"/>
      <c r="J56" s="66"/>
      <c r="K56" s="131"/>
      <c r="L56" s="56"/>
      <c r="M56" s="57"/>
      <c r="N56" s="339"/>
      <c r="O56" s="310"/>
      <c r="P56" s="267"/>
      <c r="Q56" s="68"/>
      <c r="R56" s="71"/>
      <c r="S56" s="142"/>
      <c r="T56" s="69"/>
    </row>
    <row r="57" spans="1:20" ht="12.75">
      <c r="A57" s="173" t="s">
        <v>25</v>
      </c>
      <c r="B57" s="72"/>
      <c r="C57" s="106"/>
      <c r="D57" s="72"/>
      <c r="E57" s="73"/>
      <c r="F57" s="72"/>
      <c r="G57" s="72"/>
      <c r="H57" s="75"/>
      <c r="I57" s="73"/>
      <c r="J57" s="73"/>
      <c r="K57" s="73"/>
      <c r="L57" s="74"/>
      <c r="M57" s="74"/>
      <c r="N57" s="340"/>
      <c r="O57" s="311"/>
      <c r="P57" s="268"/>
      <c r="Q57" s="72"/>
      <c r="R57" s="72"/>
      <c r="S57" s="72"/>
      <c r="T57" s="72"/>
    </row>
    <row r="58" spans="1:20" ht="12.75">
      <c r="A58" s="176" t="s">
        <v>26</v>
      </c>
      <c r="B58" s="79"/>
      <c r="C58" s="80"/>
      <c r="D58" s="81"/>
      <c r="E58" s="115"/>
      <c r="F58" s="84"/>
      <c r="G58" s="84"/>
      <c r="H58" s="82"/>
      <c r="I58" s="82"/>
      <c r="J58" s="82"/>
      <c r="K58" s="82"/>
      <c r="L58" s="83"/>
      <c r="M58" s="83"/>
      <c r="N58" s="332"/>
      <c r="O58" s="295"/>
      <c r="P58" s="269"/>
      <c r="Q58" s="81"/>
      <c r="R58" s="81"/>
      <c r="S58" s="81"/>
      <c r="T58" s="81"/>
    </row>
    <row r="59" spans="1:20" ht="13.5" thickBot="1">
      <c r="A59" s="86" t="s">
        <v>27</v>
      </c>
      <c r="B59" s="86"/>
      <c r="C59" s="148"/>
      <c r="D59" s="86"/>
      <c r="E59" s="87"/>
      <c r="F59" s="89"/>
      <c r="G59" s="89"/>
      <c r="H59" s="88"/>
      <c r="I59" s="87"/>
      <c r="J59" s="87"/>
      <c r="K59" s="87"/>
      <c r="L59" s="86"/>
      <c r="M59" s="86"/>
      <c r="N59" s="341"/>
      <c r="O59" s="312"/>
      <c r="P59" s="270"/>
      <c r="Q59" s="86"/>
      <c r="R59" s="86"/>
      <c r="S59" s="86"/>
      <c r="T59" s="86"/>
    </row>
    <row r="60" spans="1:20" ht="12.75">
      <c r="A60" s="100" t="s">
        <v>28</v>
      </c>
      <c r="B60" s="10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342"/>
      <c r="O60" s="271"/>
      <c r="P60" s="271"/>
      <c r="Q60" s="91"/>
      <c r="R60" s="91"/>
      <c r="S60" s="91"/>
      <c r="T60" s="91"/>
    </row>
    <row r="61" spans="1:20" ht="12.75">
      <c r="A61" s="101" t="s">
        <v>29</v>
      </c>
      <c r="B61" s="10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392"/>
      <c r="N61" s="334"/>
      <c r="O61" s="272"/>
      <c r="P61" s="272"/>
      <c r="Q61" s="92"/>
      <c r="R61" s="93"/>
      <c r="S61" s="92"/>
      <c r="T61" s="92"/>
    </row>
    <row r="62" spans="1:20" ht="13.5" thickBot="1">
      <c r="A62" s="102" t="s">
        <v>30</v>
      </c>
      <c r="B62" s="102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393"/>
      <c r="N62" s="335"/>
      <c r="O62" s="273"/>
      <c r="P62" s="273"/>
      <c r="Q62" s="94"/>
      <c r="R62" s="94"/>
      <c r="S62" s="94"/>
      <c r="T62" s="94"/>
    </row>
    <row r="63" spans="1:20" ht="12.75">
      <c r="A63" s="122"/>
      <c r="B63" s="12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343"/>
      <c r="O63" s="288"/>
      <c r="P63" s="288"/>
      <c r="Q63" s="117"/>
      <c r="R63" s="117"/>
      <c r="S63" s="117"/>
      <c r="T63" s="117"/>
    </row>
    <row r="64" spans="1:20" ht="12.75">
      <c r="A64" s="122"/>
      <c r="B64" s="122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343"/>
      <c r="O64" s="288"/>
      <c r="P64" s="288"/>
      <c r="Q64" s="117"/>
      <c r="R64" s="117"/>
      <c r="S64" s="117"/>
      <c r="T64" s="117"/>
    </row>
    <row r="65" spans="1:16" ht="12.75">
      <c r="A65" s="103" t="s">
        <v>31</v>
      </c>
      <c r="B65" s="103"/>
      <c r="N65" s="344"/>
      <c r="O65" s="313"/>
      <c r="P65" s="289"/>
    </row>
    <row r="66" spans="14:16" ht="13.5" thickBot="1">
      <c r="N66" s="344"/>
      <c r="O66" s="313"/>
      <c r="P66" s="289"/>
    </row>
    <row r="67" spans="1:20" ht="26.25" thickBot="1">
      <c r="A67" s="151" t="s">
        <v>24</v>
      </c>
      <c r="B67" s="17"/>
      <c r="C67" s="104" t="s">
        <v>0</v>
      </c>
      <c r="D67" s="8" t="s">
        <v>1</v>
      </c>
      <c r="E67" s="9" t="s">
        <v>2</v>
      </c>
      <c r="F67" s="10" t="s">
        <v>3</v>
      </c>
      <c r="G67" s="11" t="s">
        <v>4</v>
      </c>
      <c r="H67" s="12" t="s">
        <v>5</v>
      </c>
      <c r="I67" s="13" t="s">
        <v>6</v>
      </c>
      <c r="J67" s="11" t="s">
        <v>7</v>
      </c>
      <c r="K67" s="14" t="s">
        <v>8</v>
      </c>
      <c r="L67" s="43" t="s">
        <v>9</v>
      </c>
      <c r="M67" s="97" t="s">
        <v>10</v>
      </c>
      <c r="N67" s="320" t="s">
        <v>11</v>
      </c>
      <c r="O67" s="314"/>
      <c r="P67" s="263" t="s">
        <v>12</v>
      </c>
      <c r="Q67" s="18" t="s">
        <v>13</v>
      </c>
      <c r="R67" s="13" t="s">
        <v>14</v>
      </c>
      <c r="S67" s="14" t="s">
        <v>15</v>
      </c>
      <c r="T67" s="191" t="s">
        <v>16</v>
      </c>
    </row>
    <row r="68" spans="1:20" ht="12.75">
      <c r="A68" s="143" t="s">
        <v>25</v>
      </c>
      <c r="B68" s="105"/>
      <c r="C68" s="106"/>
      <c r="D68" s="78"/>
      <c r="E68" s="76"/>
      <c r="F68" s="77"/>
      <c r="G68" s="77"/>
      <c r="H68" s="76"/>
      <c r="I68" s="76"/>
      <c r="J68" s="76"/>
      <c r="K68" s="76"/>
      <c r="L68" s="78"/>
      <c r="M68" s="78"/>
      <c r="N68" s="345">
        <f>MIN(N38,N57)</f>
        <v>0.1</v>
      </c>
      <c r="O68" s="315"/>
      <c r="P68" s="290"/>
      <c r="Q68" s="78"/>
      <c r="R68" s="78"/>
      <c r="S68" s="78">
        <v>0</v>
      </c>
      <c r="T68" s="78">
        <v>0</v>
      </c>
    </row>
    <row r="69" spans="1:20" ht="12.75">
      <c r="A69" s="107" t="s">
        <v>26</v>
      </c>
      <c r="B69" s="107"/>
      <c r="C69" s="80"/>
      <c r="D69" s="81"/>
      <c r="E69" s="84"/>
      <c r="F69" s="85"/>
      <c r="G69" s="85"/>
      <c r="H69" s="84"/>
      <c r="I69" s="84"/>
      <c r="J69" s="84"/>
      <c r="K69" s="84"/>
      <c r="L69" s="81"/>
      <c r="M69" s="81"/>
      <c r="N69" s="346">
        <f>AVERAGE(N39,N58)</f>
        <v>0.1375</v>
      </c>
      <c r="O69" s="316"/>
      <c r="P69" s="269"/>
      <c r="Q69" s="81"/>
      <c r="R69" s="81"/>
      <c r="S69" s="81">
        <v>0</v>
      </c>
      <c r="T69" s="81">
        <v>0</v>
      </c>
    </row>
    <row r="70" spans="1:20" ht="13.5" thickBot="1">
      <c r="A70" s="108" t="s">
        <v>27</v>
      </c>
      <c r="B70" s="144"/>
      <c r="C70" s="256"/>
      <c r="D70" s="90"/>
      <c r="E70" s="116"/>
      <c r="F70" s="99"/>
      <c r="G70" s="99"/>
      <c r="H70" s="116"/>
      <c r="I70" s="116"/>
      <c r="J70" s="116"/>
      <c r="K70" s="116"/>
      <c r="L70" s="90"/>
      <c r="M70" s="90"/>
      <c r="N70" s="347">
        <f>MAX(N40,N59)</f>
        <v>0.15</v>
      </c>
      <c r="O70" s="317"/>
      <c r="P70" s="291"/>
      <c r="Q70" s="90"/>
      <c r="R70" s="90"/>
      <c r="S70" s="90">
        <v>0</v>
      </c>
      <c r="T70" s="90">
        <v>0</v>
      </c>
    </row>
    <row r="71" spans="1:20" ht="12.75">
      <c r="A71" s="109" t="s">
        <v>28</v>
      </c>
      <c r="B71" s="109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342">
        <f>SUM(N41,N60)</f>
        <v>4</v>
      </c>
      <c r="O71" s="271"/>
      <c r="P71" s="271"/>
      <c r="Q71" s="91"/>
      <c r="R71" s="91"/>
      <c r="S71" s="91">
        <v>1</v>
      </c>
      <c r="T71" s="91">
        <v>1</v>
      </c>
    </row>
    <row r="72" spans="1:20" ht="12.75">
      <c r="A72" s="101" t="s">
        <v>29</v>
      </c>
      <c r="B72" s="10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392"/>
      <c r="N72" s="334">
        <f>SUM(N42,N61)</f>
        <v>0</v>
      </c>
      <c r="O72" s="272"/>
      <c r="P72" s="272"/>
      <c r="Q72" s="92"/>
      <c r="R72" s="92"/>
      <c r="S72" s="92">
        <f>SUM(S42,S61)</f>
        <v>0</v>
      </c>
      <c r="T72" s="92">
        <f>SUM(T42,T61)</f>
        <v>0</v>
      </c>
    </row>
    <row r="73" spans="1:20" ht="13.5" thickBot="1">
      <c r="A73" s="102" t="s">
        <v>30</v>
      </c>
      <c r="B73" s="102"/>
      <c r="C73" s="94"/>
      <c r="D73" s="257"/>
      <c r="E73" s="94"/>
      <c r="F73" s="94"/>
      <c r="G73" s="94"/>
      <c r="H73" s="94"/>
      <c r="I73" s="94"/>
      <c r="J73" s="94"/>
      <c r="K73" s="94"/>
      <c r="L73" s="94"/>
      <c r="M73" s="393"/>
      <c r="N73" s="335">
        <f>N72/N71</f>
        <v>0</v>
      </c>
      <c r="O73" s="273"/>
      <c r="P73" s="273"/>
      <c r="Q73" s="94"/>
      <c r="R73" s="94"/>
      <c r="S73" s="94">
        <f>S72/S71</f>
        <v>0</v>
      </c>
      <c r="T73" s="94">
        <f>T72/T71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4"/>
  <sheetViews>
    <sheetView zoomScale="90" zoomScaleNormal="90" zoomScalePageLayoutView="0" workbookViewId="0" topLeftCell="A37">
      <selection activeCell="S14" sqref="S14:T3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65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43138</v>
      </c>
      <c r="B10" s="251">
        <v>478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</v>
      </c>
      <c r="O10" s="410"/>
      <c r="P10" s="406"/>
      <c r="Q10" s="130"/>
      <c r="R10" s="236"/>
      <c r="S10" s="395">
        <v>0</v>
      </c>
      <c r="T10" s="160">
        <v>0</v>
      </c>
    </row>
    <row r="11" spans="1:20" ht="13.5" thickBot="1">
      <c r="A11" s="238">
        <v>43174</v>
      </c>
      <c r="B11" s="361">
        <v>983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</v>
      </c>
      <c r="O11" s="454"/>
      <c r="P11" s="412"/>
      <c r="Q11" s="246"/>
      <c r="R11" s="195"/>
      <c r="S11" s="402">
        <v>0</v>
      </c>
      <c r="T11" s="112">
        <v>0</v>
      </c>
    </row>
    <row r="12" spans="1:20" ht="13.5" thickBot="1">
      <c r="A12" s="238">
        <v>43185</v>
      </c>
      <c r="B12" s="361">
        <v>1119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54"/>
      <c r="P12" s="412"/>
      <c r="Q12" s="246"/>
      <c r="R12" s="195"/>
      <c r="S12" s="402">
        <v>0</v>
      </c>
      <c r="T12" s="112">
        <v>0</v>
      </c>
    </row>
    <row r="13" spans="1:20" ht="12.75">
      <c r="A13" s="238"/>
      <c r="B13" s="361"/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55"/>
      <c r="O13" s="454"/>
      <c r="P13" s="412"/>
      <c r="Q13" s="246"/>
      <c r="R13" s="195"/>
      <c r="S13" s="419"/>
      <c r="T13" s="395"/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55"/>
      <c r="O14" s="454"/>
      <c r="P14" s="412"/>
      <c r="Q14" s="246"/>
      <c r="R14" s="394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55"/>
      <c r="O15" s="454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55"/>
      <c r="O16" s="454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55"/>
      <c r="O17" s="454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55"/>
      <c r="O18" s="454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55"/>
      <c r="O19" s="454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55"/>
      <c r="O20" s="454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55"/>
      <c r="O21" s="454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55"/>
      <c r="O22" s="454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55"/>
      <c r="O23" s="454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55"/>
      <c r="O24" s="454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55"/>
      <c r="O25" s="454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55"/>
      <c r="O26" s="454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55"/>
      <c r="O27" s="454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55"/>
      <c r="O28" s="454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55"/>
      <c r="O29" s="454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55"/>
      <c r="O30" s="454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55"/>
      <c r="O31" s="454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55"/>
      <c r="O32" s="454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55"/>
      <c r="O33" s="454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55"/>
      <c r="O34" s="454"/>
      <c r="P34" s="412"/>
      <c r="Q34" s="246"/>
      <c r="R34" s="394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55"/>
      <c r="O35" s="454"/>
      <c r="P35" s="412"/>
      <c r="Q35" s="246"/>
      <c r="R35" s="394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55"/>
      <c r="O36" s="454"/>
      <c r="P36" s="412"/>
      <c r="Q36" s="246"/>
      <c r="R36" s="394"/>
      <c r="S36" s="396"/>
      <c r="T36" s="421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</v>
      </c>
      <c r="O37" s="414"/>
      <c r="P37" s="286"/>
      <c r="Q37" s="190"/>
      <c r="R37" s="19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0.13333333333333333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0.2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3</v>
      </c>
      <c r="O40" s="272"/>
      <c r="P40" s="272"/>
      <c r="Q40" s="92"/>
      <c r="R40" s="92"/>
      <c r="S40" s="92">
        <f>COUNT(S10:S36)</f>
        <v>3</v>
      </c>
      <c r="T40" s="92">
        <f>COUNT(T10:T36)</f>
        <v>3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3.5" thickBot="1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</row>
    <row r="48" spans="1:20" ht="12.75">
      <c r="A48" s="173" t="s">
        <v>25</v>
      </c>
      <c r="B48" s="72"/>
      <c r="C48" s="106"/>
      <c r="D48" s="72"/>
      <c r="E48" s="73"/>
      <c r="F48" s="72"/>
      <c r="G48" s="72"/>
      <c r="H48" s="75"/>
      <c r="I48" s="73"/>
      <c r="J48" s="73"/>
      <c r="K48" s="73"/>
      <c r="L48" s="74"/>
      <c r="M48" s="74"/>
      <c r="N48" s="340"/>
      <c r="O48" s="311"/>
      <c r="P48" s="268"/>
      <c r="Q48" s="72"/>
      <c r="R48" s="72"/>
      <c r="S48" s="72"/>
      <c r="T48" s="72"/>
    </row>
    <row r="49" spans="1:20" ht="12.75">
      <c r="A49" s="176" t="s">
        <v>26</v>
      </c>
      <c r="B49" s="79"/>
      <c r="C49" s="80"/>
      <c r="D49" s="81"/>
      <c r="E49" s="115"/>
      <c r="F49" s="84"/>
      <c r="G49" s="84"/>
      <c r="H49" s="82"/>
      <c r="I49" s="82"/>
      <c r="J49" s="82"/>
      <c r="K49" s="82"/>
      <c r="L49" s="83"/>
      <c r="M49" s="83"/>
      <c r="N49" s="332"/>
      <c r="O49" s="295"/>
      <c r="P49" s="269"/>
      <c r="Q49" s="81"/>
      <c r="R49" s="81"/>
      <c r="S49" s="81"/>
      <c r="T49" s="81"/>
    </row>
    <row r="50" spans="1:20" ht="13.5" thickBot="1">
      <c r="A50" s="86" t="s">
        <v>27</v>
      </c>
      <c r="B50" s="86"/>
      <c r="C50" s="148"/>
      <c r="D50" s="86"/>
      <c r="E50" s="87"/>
      <c r="F50" s="89"/>
      <c r="G50" s="89"/>
      <c r="H50" s="88"/>
      <c r="I50" s="87"/>
      <c r="J50" s="87"/>
      <c r="K50" s="87"/>
      <c r="L50" s="86"/>
      <c r="M50" s="86"/>
      <c r="N50" s="341"/>
      <c r="O50" s="312"/>
      <c r="P50" s="270"/>
      <c r="Q50" s="86"/>
      <c r="R50" s="86"/>
      <c r="S50" s="86"/>
      <c r="T50" s="86"/>
    </row>
    <row r="51" spans="1:20" ht="12.75">
      <c r="A51" s="100" t="s">
        <v>28</v>
      </c>
      <c r="B51" s="10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342"/>
      <c r="O51" s="271"/>
      <c r="P51" s="271"/>
      <c r="Q51" s="91"/>
      <c r="R51" s="91"/>
      <c r="S51" s="91"/>
      <c r="T51" s="91"/>
    </row>
    <row r="52" spans="1:20" ht="12.75">
      <c r="A52" s="101" t="s">
        <v>29</v>
      </c>
      <c r="B52" s="10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381"/>
      <c r="N52" s="334"/>
      <c r="O52" s="272"/>
      <c r="P52" s="272"/>
      <c r="Q52" s="92"/>
      <c r="R52" s="93"/>
      <c r="S52" s="92"/>
      <c r="T52" s="92"/>
    </row>
    <row r="53" spans="1:20" ht="13.5" thickBot="1">
      <c r="A53" s="102" t="s">
        <v>30</v>
      </c>
      <c r="B53" s="102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382"/>
      <c r="N53" s="335"/>
      <c r="O53" s="273"/>
      <c r="P53" s="273"/>
      <c r="Q53" s="94"/>
      <c r="R53" s="94"/>
      <c r="S53" s="94"/>
      <c r="T53" s="94"/>
    </row>
    <row r="54" spans="1:20" ht="12.75">
      <c r="A54" s="122"/>
      <c r="B54" s="122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343"/>
      <c r="O54" s="288"/>
      <c r="P54" s="288"/>
      <c r="Q54" s="117"/>
      <c r="R54" s="117"/>
      <c r="S54" s="117"/>
      <c r="T54" s="117"/>
    </row>
    <row r="55" spans="1:20" ht="12.75">
      <c r="A55" s="122"/>
      <c r="B55" s="1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343"/>
      <c r="O55" s="288"/>
      <c r="P55" s="288"/>
      <c r="Q55" s="117"/>
      <c r="R55" s="117"/>
      <c r="S55" s="117"/>
      <c r="T55" s="117"/>
    </row>
    <row r="56" spans="1:16" ht="12.75">
      <c r="A56" s="103" t="s">
        <v>31</v>
      </c>
      <c r="B56" s="103"/>
      <c r="N56" s="344"/>
      <c r="O56" s="313"/>
      <c r="P56" s="289"/>
    </row>
    <row r="57" spans="14:16" ht="13.5" thickBot="1">
      <c r="N57" s="344"/>
      <c r="O57" s="313"/>
      <c r="P57" s="289"/>
    </row>
    <row r="58" spans="1:20" ht="26.25" thickBot="1">
      <c r="A58" s="151" t="s">
        <v>24</v>
      </c>
      <c r="B58" s="17"/>
      <c r="C58" s="104" t="s">
        <v>0</v>
      </c>
      <c r="D58" s="8" t="s">
        <v>1</v>
      </c>
      <c r="E58" s="9" t="s">
        <v>2</v>
      </c>
      <c r="F58" s="10" t="s">
        <v>3</v>
      </c>
      <c r="G58" s="11" t="s">
        <v>4</v>
      </c>
      <c r="H58" s="12" t="s">
        <v>5</v>
      </c>
      <c r="I58" s="13" t="s">
        <v>6</v>
      </c>
      <c r="J58" s="11" t="s">
        <v>7</v>
      </c>
      <c r="K58" s="14" t="s">
        <v>8</v>
      </c>
      <c r="L58" s="43" t="s">
        <v>9</v>
      </c>
      <c r="M58" s="97" t="s">
        <v>10</v>
      </c>
      <c r="N58" s="320" t="s">
        <v>11</v>
      </c>
      <c r="O58" s="314"/>
      <c r="P58" s="263" t="s">
        <v>12</v>
      </c>
      <c r="Q58" s="18" t="s">
        <v>13</v>
      </c>
      <c r="R58" s="13" t="s">
        <v>14</v>
      </c>
      <c r="S58" s="14" t="s">
        <v>15</v>
      </c>
      <c r="T58" s="191" t="s">
        <v>16</v>
      </c>
    </row>
    <row r="59" spans="1:20" ht="12.75">
      <c r="A59" s="143" t="s">
        <v>25</v>
      </c>
      <c r="B59" s="105"/>
      <c r="C59" s="106"/>
      <c r="D59" s="78"/>
      <c r="E59" s="76"/>
      <c r="F59" s="77"/>
      <c r="G59" s="77"/>
      <c r="H59" s="76"/>
      <c r="I59" s="76"/>
      <c r="J59" s="76"/>
      <c r="K59" s="76"/>
      <c r="L59" s="78"/>
      <c r="M59" s="78"/>
      <c r="N59" s="345">
        <f>MIN(N37,N48)</f>
        <v>0.1</v>
      </c>
      <c r="O59" s="315"/>
      <c r="P59" s="290"/>
      <c r="Q59" s="78"/>
      <c r="R59" s="78"/>
      <c r="S59" s="78">
        <f>MIN(S37,S48)</f>
        <v>0</v>
      </c>
      <c r="T59" s="78">
        <f>MIN(T37,T48)</f>
        <v>0</v>
      </c>
    </row>
    <row r="60" spans="1:20" ht="12.75">
      <c r="A60" s="107" t="s">
        <v>26</v>
      </c>
      <c r="B60" s="107"/>
      <c r="C60" s="80"/>
      <c r="D60" s="81"/>
      <c r="E60" s="84"/>
      <c r="F60" s="85"/>
      <c r="G60" s="85"/>
      <c r="H60" s="84"/>
      <c r="I60" s="84"/>
      <c r="J60" s="84"/>
      <c r="K60" s="84"/>
      <c r="L60" s="81"/>
      <c r="M60" s="81"/>
      <c r="N60" s="346">
        <f>AVERAGE(N38,N49)</f>
        <v>0.13333333333333333</v>
      </c>
      <c r="O60" s="316"/>
      <c r="P60" s="269"/>
      <c r="Q60" s="81"/>
      <c r="R60" s="81"/>
      <c r="S60" s="81">
        <f>AVERAGE(S38,S49)</f>
        <v>0</v>
      </c>
      <c r="T60" s="81">
        <f>AVERAGE(T38,T49)</f>
        <v>0</v>
      </c>
    </row>
    <row r="61" spans="1:20" ht="13.5" thickBot="1">
      <c r="A61" s="108" t="s">
        <v>27</v>
      </c>
      <c r="B61" s="144"/>
      <c r="C61" s="256"/>
      <c r="D61" s="90"/>
      <c r="E61" s="116"/>
      <c r="F61" s="99"/>
      <c r="G61" s="99"/>
      <c r="H61" s="116"/>
      <c r="I61" s="116"/>
      <c r="J61" s="116"/>
      <c r="K61" s="116"/>
      <c r="L61" s="90"/>
      <c r="M61" s="90"/>
      <c r="N61" s="347">
        <f>MAX(N39,N50)</f>
        <v>0.2</v>
      </c>
      <c r="O61" s="317"/>
      <c r="P61" s="291"/>
      <c r="Q61" s="90"/>
      <c r="R61" s="90"/>
      <c r="S61" s="90">
        <f>MAX(S39,S50)</f>
        <v>0</v>
      </c>
      <c r="T61" s="90">
        <f>MAX(T39,T50)</f>
        <v>0</v>
      </c>
    </row>
    <row r="62" spans="1:20" ht="12.75">
      <c r="A62" s="109" t="s">
        <v>28</v>
      </c>
      <c r="B62" s="109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342">
        <f>SUM(N40,N51)</f>
        <v>3</v>
      </c>
      <c r="O62" s="271"/>
      <c r="P62" s="271"/>
      <c r="Q62" s="91"/>
      <c r="R62" s="91"/>
      <c r="S62" s="91">
        <f>SUM(S40,S51)</f>
        <v>3</v>
      </c>
      <c r="T62" s="91">
        <f>SUM(T40,T51)</f>
        <v>3</v>
      </c>
    </row>
    <row r="63" spans="1:20" ht="12.75">
      <c r="A63" s="101" t="s">
        <v>29</v>
      </c>
      <c r="B63" s="10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381"/>
      <c r="N63" s="334">
        <f>SUM(N41,N52)</f>
        <v>0</v>
      </c>
      <c r="O63" s="272"/>
      <c r="P63" s="272"/>
      <c r="Q63" s="92"/>
      <c r="R63" s="92"/>
      <c r="S63" s="92">
        <f>SUM(S41,S52)</f>
        <v>0</v>
      </c>
      <c r="T63" s="92">
        <f>SUM(T41,T52)</f>
        <v>0</v>
      </c>
    </row>
    <row r="64" spans="1:20" ht="13.5" thickBot="1">
      <c r="A64" s="102" t="s">
        <v>30</v>
      </c>
      <c r="B64" s="102"/>
      <c r="C64" s="94"/>
      <c r="D64" s="257"/>
      <c r="E64" s="94"/>
      <c r="F64" s="94"/>
      <c r="G64" s="94"/>
      <c r="H64" s="94"/>
      <c r="I64" s="94"/>
      <c r="J64" s="94"/>
      <c r="K64" s="94"/>
      <c r="L64" s="94"/>
      <c r="M64" s="382"/>
      <c r="N64" s="335">
        <f>N63/N62</f>
        <v>0</v>
      </c>
      <c r="O64" s="273"/>
      <c r="P64" s="273"/>
      <c r="Q64" s="94"/>
      <c r="R64" s="94"/>
      <c r="S64" s="94">
        <f>S63/S62</f>
        <v>0</v>
      </c>
      <c r="T64" s="94">
        <f>T63/T62</f>
        <v>0</v>
      </c>
    </row>
  </sheetData>
  <sheetProtection/>
  <mergeCells count="1">
    <mergeCell ref="A3:A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65"/>
  <sheetViews>
    <sheetView zoomScale="90" zoomScaleNormal="90" zoomScalePageLayoutView="0" workbookViewId="0" topLeftCell="A41">
      <selection activeCell="W26" sqref="W26"/>
    </sheetView>
  </sheetViews>
  <sheetFormatPr defaultColWidth="9.140625" defaultRowHeight="12.75"/>
  <sheetData>
    <row r="1" spans="2:21" ht="18">
      <c r="B1" s="1"/>
      <c r="C1" s="1"/>
      <c r="D1" s="1"/>
      <c r="E1" s="1"/>
      <c r="F1" s="1"/>
      <c r="G1" s="1"/>
      <c r="H1" s="373" t="s">
        <v>66</v>
      </c>
      <c r="I1" s="374" t="s">
        <v>67</v>
      </c>
      <c r="J1" s="375"/>
      <c r="K1" s="1"/>
      <c r="L1" s="1">
        <v>2018</v>
      </c>
      <c r="M1" s="1"/>
      <c r="N1" s="1"/>
      <c r="O1" s="318"/>
      <c r="P1" s="261"/>
      <c r="Q1" s="261"/>
      <c r="R1" s="1"/>
      <c r="S1" s="1"/>
      <c r="T1" s="1"/>
      <c r="U1" s="1"/>
    </row>
    <row r="2" spans="2:21" ht="13.5" thickBot="1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319"/>
      <c r="P2" s="262"/>
      <c r="Q2" s="262"/>
      <c r="R2" s="6"/>
      <c r="S2" s="6"/>
      <c r="T2" s="6"/>
      <c r="U2" s="6"/>
    </row>
    <row r="3" spans="2:21" ht="39" thickBot="1">
      <c r="B3" s="473" t="s">
        <v>32</v>
      </c>
      <c r="C3" s="152"/>
      <c r="D3" s="7" t="s">
        <v>0</v>
      </c>
      <c r="E3" s="11" t="s">
        <v>1</v>
      </c>
      <c r="F3" s="9" t="s">
        <v>2</v>
      </c>
      <c r="G3" s="110" t="s">
        <v>3</v>
      </c>
      <c r="H3" s="11" t="s">
        <v>4</v>
      </c>
      <c r="I3" s="12" t="s">
        <v>5</v>
      </c>
      <c r="J3" s="13" t="s">
        <v>6</v>
      </c>
      <c r="K3" s="16" t="s">
        <v>7</v>
      </c>
      <c r="L3" s="14" t="s">
        <v>8</v>
      </c>
      <c r="M3" s="15" t="s">
        <v>9</v>
      </c>
      <c r="N3" s="13" t="s">
        <v>10</v>
      </c>
      <c r="O3" s="320" t="s">
        <v>11</v>
      </c>
      <c r="P3" s="292" t="s">
        <v>42</v>
      </c>
      <c r="Q3" s="263" t="s">
        <v>38</v>
      </c>
      <c r="R3" s="18" t="s">
        <v>39</v>
      </c>
      <c r="S3" s="192" t="s">
        <v>36</v>
      </c>
      <c r="T3" s="14" t="s">
        <v>15</v>
      </c>
      <c r="U3" s="191" t="s">
        <v>34</v>
      </c>
    </row>
    <row r="4" spans="2:21" ht="25.5">
      <c r="B4" s="474"/>
      <c r="C4" s="194"/>
      <c r="D4" s="19">
        <v>5</v>
      </c>
      <c r="E4" s="20">
        <v>2500</v>
      </c>
      <c r="F4" s="193" t="s">
        <v>40</v>
      </c>
      <c r="G4" s="21">
        <v>0.5</v>
      </c>
      <c r="H4" s="185" t="s">
        <v>37</v>
      </c>
      <c r="I4" s="22">
        <v>50</v>
      </c>
      <c r="J4" s="23">
        <v>5</v>
      </c>
      <c r="K4" s="24" t="s">
        <v>45</v>
      </c>
      <c r="L4" s="25">
        <v>250</v>
      </c>
      <c r="M4" s="26">
        <v>200</v>
      </c>
      <c r="N4" s="23">
        <v>50</v>
      </c>
      <c r="O4" s="321" t="s">
        <v>41</v>
      </c>
      <c r="P4" s="293"/>
      <c r="Q4" s="264"/>
      <c r="R4" s="20"/>
      <c r="S4" s="23">
        <v>0</v>
      </c>
      <c r="T4" s="25">
        <v>0</v>
      </c>
      <c r="U4" s="27">
        <v>0</v>
      </c>
    </row>
    <row r="5" spans="2:21" ht="16.5" thickBot="1">
      <c r="B5" s="475"/>
      <c r="C5" s="153"/>
      <c r="D5" s="28" t="s">
        <v>17</v>
      </c>
      <c r="E5" s="29" t="s">
        <v>18</v>
      </c>
      <c r="F5" s="30"/>
      <c r="G5" s="31" t="s">
        <v>19</v>
      </c>
      <c r="H5" s="29" t="s">
        <v>19</v>
      </c>
      <c r="I5" s="32" t="s">
        <v>19</v>
      </c>
      <c r="J5" s="33" t="s">
        <v>20</v>
      </c>
      <c r="K5" s="34" t="s">
        <v>21</v>
      </c>
      <c r="L5" s="35" t="s">
        <v>19</v>
      </c>
      <c r="M5" s="36" t="s">
        <v>22</v>
      </c>
      <c r="N5" s="37" t="s">
        <v>22</v>
      </c>
      <c r="O5" s="322" t="s">
        <v>19</v>
      </c>
      <c r="P5" s="294"/>
      <c r="Q5" s="265" t="s">
        <v>23</v>
      </c>
      <c r="R5" s="38" t="s">
        <v>23</v>
      </c>
      <c r="S5" s="33" t="s">
        <v>35</v>
      </c>
      <c r="T5" s="39" t="s">
        <v>35</v>
      </c>
      <c r="U5" s="40" t="s">
        <v>35</v>
      </c>
    </row>
    <row r="6" spans="2:2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18"/>
      <c r="P6" s="261"/>
      <c r="Q6" s="261"/>
      <c r="R6" s="1"/>
      <c r="S6" s="1"/>
      <c r="T6" s="1"/>
      <c r="U6" s="1"/>
    </row>
    <row r="7" spans="2:21" ht="12.75">
      <c r="B7" s="42" t="s">
        <v>43</v>
      </c>
      <c r="C7" s="42"/>
      <c r="D7" s="1"/>
      <c r="E7" s="95"/>
      <c r="F7" s="41"/>
      <c r="G7" s="1"/>
      <c r="H7" s="1"/>
      <c r="I7" s="119"/>
      <c r="J7" s="41"/>
      <c r="K7" s="41"/>
      <c r="L7" s="41"/>
      <c r="M7" s="1"/>
      <c r="N7" s="1"/>
      <c r="O7" s="318"/>
      <c r="P7" s="275"/>
      <c r="Q7" s="275"/>
      <c r="R7" s="95"/>
      <c r="S7" s="95"/>
      <c r="T7" s="95"/>
      <c r="U7" s="95"/>
    </row>
    <row r="8" spans="2:21" ht="13.5" thickBot="1">
      <c r="B8" s="1"/>
      <c r="C8" s="1"/>
      <c r="D8" s="1"/>
      <c r="E8" s="95"/>
      <c r="F8" s="41"/>
      <c r="G8" s="1"/>
      <c r="H8" s="1"/>
      <c r="I8" s="119"/>
      <c r="J8" s="41"/>
      <c r="K8" s="41"/>
      <c r="L8" s="41"/>
      <c r="M8" s="1"/>
      <c r="N8" s="1"/>
      <c r="O8" s="318"/>
      <c r="P8" s="275"/>
      <c r="Q8" s="275"/>
      <c r="R8" s="95"/>
      <c r="S8" s="95"/>
      <c r="T8" s="95"/>
      <c r="U8" s="95"/>
    </row>
    <row r="9" spans="2:21" ht="26.25" thickBot="1">
      <c r="B9" s="167" t="s">
        <v>24</v>
      </c>
      <c r="C9" s="167" t="s">
        <v>33</v>
      </c>
      <c r="D9" s="129" t="s">
        <v>0</v>
      </c>
      <c r="E9" s="136" t="s">
        <v>1</v>
      </c>
      <c r="F9" s="9" t="s">
        <v>2</v>
      </c>
      <c r="G9" s="128" t="s">
        <v>3</v>
      </c>
      <c r="H9" s="11" t="s">
        <v>4</v>
      </c>
      <c r="I9" s="111" t="s">
        <v>5</v>
      </c>
      <c r="J9" s="13" t="s">
        <v>6</v>
      </c>
      <c r="K9" s="125" t="s">
        <v>7</v>
      </c>
      <c r="L9" s="14" t="s">
        <v>8</v>
      </c>
      <c r="M9" s="155" t="s">
        <v>9</v>
      </c>
      <c r="N9" s="163" t="s">
        <v>10</v>
      </c>
      <c r="O9" s="407" t="s">
        <v>11</v>
      </c>
      <c r="P9" s="408" t="s">
        <v>42</v>
      </c>
      <c r="Q9" s="278" t="s">
        <v>12</v>
      </c>
      <c r="R9" s="18" t="s">
        <v>13</v>
      </c>
      <c r="S9" s="137" t="s">
        <v>14</v>
      </c>
      <c r="T9" s="14" t="s">
        <v>15</v>
      </c>
      <c r="U9" s="196" t="s">
        <v>16</v>
      </c>
    </row>
    <row r="10" spans="2:21" ht="13.5" thickBot="1">
      <c r="B10" s="158">
        <v>43150</v>
      </c>
      <c r="C10" s="251">
        <v>568</v>
      </c>
      <c r="D10" s="206"/>
      <c r="E10" s="208"/>
      <c r="F10" s="134"/>
      <c r="G10" s="210"/>
      <c r="H10" s="124"/>
      <c r="I10" s="217"/>
      <c r="J10" s="132"/>
      <c r="K10" s="186"/>
      <c r="L10" s="133"/>
      <c r="M10" s="225"/>
      <c r="N10" s="405"/>
      <c r="O10" s="409">
        <v>0.2</v>
      </c>
      <c r="P10" s="410"/>
      <c r="Q10" s="406"/>
      <c r="R10" s="130"/>
      <c r="S10" s="236"/>
      <c r="T10" s="395">
        <v>0</v>
      </c>
      <c r="U10" s="160">
        <v>0</v>
      </c>
    </row>
    <row r="11" spans="2:21" ht="13.5" thickBot="1">
      <c r="B11" s="238">
        <v>43167</v>
      </c>
      <c r="C11" s="361">
        <v>878</v>
      </c>
      <c r="D11" s="239"/>
      <c r="E11" s="180"/>
      <c r="F11" s="240"/>
      <c r="G11" s="189"/>
      <c r="H11" s="241"/>
      <c r="I11" s="242"/>
      <c r="J11" s="243"/>
      <c r="K11" s="180"/>
      <c r="L11" s="244"/>
      <c r="M11" s="175"/>
      <c r="N11" s="411"/>
      <c r="O11" s="409">
        <v>0.15</v>
      </c>
      <c r="P11" s="454"/>
      <c r="Q11" s="412"/>
      <c r="R11" s="246"/>
      <c r="S11" s="195"/>
      <c r="T11" s="53">
        <v>0</v>
      </c>
      <c r="U11" s="395">
        <v>0</v>
      </c>
    </row>
    <row r="12" spans="2:21" ht="12.75">
      <c r="B12" s="238">
        <v>43185</v>
      </c>
      <c r="C12" s="361">
        <v>1115</v>
      </c>
      <c r="D12" s="239"/>
      <c r="E12" s="180"/>
      <c r="F12" s="240"/>
      <c r="G12" s="189"/>
      <c r="H12" s="241"/>
      <c r="I12" s="242"/>
      <c r="J12" s="243"/>
      <c r="K12" s="180"/>
      <c r="L12" s="244"/>
      <c r="M12" s="175"/>
      <c r="N12" s="411"/>
      <c r="O12" s="409">
        <v>0.1</v>
      </c>
      <c r="P12" s="454"/>
      <c r="Q12" s="412"/>
      <c r="R12" s="246"/>
      <c r="S12" s="195"/>
      <c r="T12" s="395">
        <v>0</v>
      </c>
      <c r="U12" s="419">
        <v>0</v>
      </c>
    </row>
    <row r="13" spans="2:21" ht="12.75">
      <c r="B13" s="238"/>
      <c r="C13" s="361"/>
      <c r="D13" s="239"/>
      <c r="E13" s="180"/>
      <c r="F13" s="240"/>
      <c r="G13" s="189"/>
      <c r="H13" s="241"/>
      <c r="I13" s="242"/>
      <c r="J13" s="243"/>
      <c r="K13" s="180"/>
      <c r="L13" s="244"/>
      <c r="M13" s="175"/>
      <c r="N13" s="411"/>
      <c r="O13" s="455"/>
      <c r="P13" s="454"/>
      <c r="Q13" s="412"/>
      <c r="R13" s="246"/>
      <c r="S13" s="394"/>
      <c r="T13" s="396"/>
      <c r="U13" s="396"/>
    </row>
    <row r="14" spans="2:21" ht="12.75">
      <c r="B14" s="238"/>
      <c r="C14" s="361"/>
      <c r="D14" s="239"/>
      <c r="E14" s="180"/>
      <c r="F14" s="240"/>
      <c r="G14" s="189"/>
      <c r="H14" s="241"/>
      <c r="I14" s="242"/>
      <c r="J14" s="243"/>
      <c r="K14" s="180"/>
      <c r="L14" s="244"/>
      <c r="M14" s="175"/>
      <c r="N14" s="411"/>
      <c r="O14" s="455"/>
      <c r="P14" s="454"/>
      <c r="Q14" s="412"/>
      <c r="R14" s="246"/>
      <c r="S14" s="394"/>
      <c r="T14" s="396"/>
      <c r="U14" s="396"/>
    </row>
    <row r="15" spans="2:21" ht="12.75">
      <c r="B15" s="238"/>
      <c r="C15" s="361"/>
      <c r="D15" s="239"/>
      <c r="E15" s="180"/>
      <c r="F15" s="240"/>
      <c r="G15" s="189"/>
      <c r="H15" s="241"/>
      <c r="I15" s="242"/>
      <c r="J15" s="243"/>
      <c r="K15" s="180"/>
      <c r="L15" s="244"/>
      <c r="M15" s="175"/>
      <c r="N15" s="411"/>
      <c r="O15" s="455"/>
      <c r="P15" s="454"/>
      <c r="Q15" s="412"/>
      <c r="R15" s="246"/>
      <c r="S15" s="394"/>
      <c r="T15" s="396"/>
      <c r="U15" s="396"/>
    </row>
    <row r="16" spans="2:21" ht="12.75">
      <c r="B16" s="238"/>
      <c r="C16" s="361"/>
      <c r="D16" s="239"/>
      <c r="E16" s="180"/>
      <c r="F16" s="240"/>
      <c r="G16" s="189"/>
      <c r="H16" s="241"/>
      <c r="I16" s="242"/>
      <c r="J16" s="243"/>
      <c r="K16" s="180"/>
      <c r="L16" s="244"/>
      <c r="M16" s="175"/>
      <c r="N16" s="411"/>
      <c r="O16" s="455"/>
      <c r="P16" s="454"/>
      <c r="Q16" s="412"/>
      <c r="R16" s="246"/>
      <c r="S16" s="394"/>
      <c r="T16" s="396"/>
      <c r="U16" s="396"/>
    </row>
    <row r="17" spans="2:21" ht="12.75">
      <c r="B17" s="238"/>
      <c r="C17" s="361"/>
      <c r="D17" s="239"/>
      <c r="E17" s="180"/>
      <c r="F17" s="240"/>
      <c r="G17" s="189"/>
      <c r="H17" s="241"/>
      <c r="I17" s="242"/>
      <c r="J17" s="243"/>
      <c r="K17" s="180"/>
      <c r="L17" s="244"/>
      <c r="M17" s="175"/>
      <c r="N17" s="411"/>
      <c r="O17" s="455"/>
      <c r="P17" s="454"/>
      <c r="Q17" s="412"/>
      <c r="R17" s="246"/>
      <c r="S17" s="394"/>
      <c r="T17" s="396"/>
      <c r="U17" s="396"/>
    </row>
    <row r="18" spans="2:21" ht="12.75">
      <c r="B18" s="238"/>
      <c r="C18" s="361"/>
      <c r="D18" s="239"/>
      <c r="E18" s="180"/>
      <c r="F18" s="240"/>
      <c r="G18" s="189"/>
      <c r="H18" s="241"/>
      <c r="I18" s="242"/>
      <c r="J18" s="243"/>
      <c r="K18" s="180"/>
      <c r="L18" s="244"/>
      <c r="M18" s="175"/>
      <c r="N18" s="411"/>
      <c r="O18" s="455"/>
      <c r="P18" s="454"/>
      <c r="Q18" s="412"/>
      <c r="R18" s="246"/>
      <c r="S18" s="394"/>
      <c r="T18" s="396"/>
      <c r="U18" s="396"/>
    </row>
    <row r="19" spans="2:21" ht="12.75">
      <c r="B19" s="238"/>
      <c r="C19" s="361"/>
      <c r="D19" s="239"/>
      <c r="E19" s="180"/>
      <c r="F19" s="240"/>
      <c r="G19" s="189"/>
      <c r="H19" s="241"/>
      <c r="I19" s="242"/>
      <c r="J19" s="243"/>
      <c r="K19" s="180"/>
      <c r="L19" s="244"/>
      <c r="M19" s="175"/>
      <c r="N19" s="411"/>
      <c r="O19" s="455"/>
      <c r="P19" s="454"/>
      <c r="Q19" s="412"/>
      <c r="R19" s="246"/>
      <c r="S19" s="394"/>
      <c r="T19" s="396"/>
      <c r="U19" s="396"/>
    </row>
    <row r="20" spans="2:21" ht="12.75">
      <c r="B20" s="238"/>
      <c r="C20" s="361"/>
      <c r="D20" s="239"/>
      <c r="E20" s="180"/>
      <c r="F20" s="240"/>
      <c r="G20" s="189"/>
      <c r="H20" s="241"/>
      <c r="I20" s="242"/>
      <c r="J20" s="243"/>
      <c r="K20" s="180"/>
      <c r="L20" s="244"/>
      <c r="M20" s="175"/>
      <c r="N20" s="411"/>
      <c r="O20" s="455"/>
      <c r="P20" s="454"/>
      <c r="Q20" s="412"/>
      <c r="R20" s="246"/>
      <c r="S20" s="394"/>
      <c r="T20" s="396"/>
      <c r="U20" s="396"/>
    </row>
    <row r="21" spans="2:21" ht="12.75">
      <c r="B21" s="238"/>
      <c r="C21" s="361"/>
      <c r="D21" s="239"/>
      <c r="E21" s="180"/>
      <c r="F21" s="240"/>
      <c r="G21" s="189"/>
      <c r="H21" s="241"/>
      <c r="I21" s="242"/>
      <c r="J21" s="243"/>
      <c r="K21" s="180"/>
      <c r="L21" s="244"/>
      <c r="M21" s="175"/>
      <c r="N21" s="411"/>
      <c r="O21" s="455"/>
      <c r="P21" s="454"/>
      <c r="Q21" s="412"/>
      <c r="R21" s="246"/>
      <c r="S21" s="394"/>
      <c r="T21" s="396"/>
      <c r="U21" s="396"/>
    </row>
    <row r="22" spans="2:21" ht="12.75">
      <c r="B22" s="238"/>
      <c r="C22" s="361"/>
      <c r="D22" s="239"/>
      <c r="E22" s="180"/>
      <c r="F22" s="240"/>
      <c r="G22" s="189"/>
      <c r="H22" s="241"/>
      <c r="I22" s="242"/>
      <c r="J22" s="243"/>
      <c r="K22" s="180"/>
      <c r="L22" s="244"/>
      <c r="M22" s="175"/>
      <c r="N22" s="411"/>
      <c r="O22" s="455"/>
      <c r="P22" s="454"/>
      <c r="Q22" s="412"/>
      <c r="R22" s="246"/>
      <c r="S22" s="394"/>
      <c r="T22" s="396"/>
      <c r="U22" s="396"/>
    </row>
    <row r="23" spans="2:21" ht="12.75">
      <c r="B23" s="238"/>
      <c r="C23" s="361"/>
      <c r="D23" s="239"/>
      <c r="E23" s="180"/>
      <c r="F23" s="240"/>
      <c r="G23" s="189"/>
      <c r="H23" s="241"/>
      <c r="I23" s="242"/>
      <c r="J23" s="243"/>
      <c r="K23" s="180"/>
      <c r="L23" s="244"/>
      <c r="M23" s="175"/>
      <c r="N23" s="411"/>
      <c r="O23" s="455"/>
      <c r="P23" s="454"/>
      <c r="Q23" s="412"/>
      <c r="R23" s="246"/>
      <c r="S23" s="394"/>
      <c r="T23" s="396"/>
      <c r="U23" s="396"/>
    </row>
    <row r="24" spans="2:21" ht="12.75">
      <c r="B24" s="238"/>
      <c r="C24" s="361"/>
      <c r="D24" s="239"/>
      <c r="E24" s="180"/>
      <c r="F24" s="240"/>
      <c r="G24" s="189"/>
      <c r="H24" s="241"/>
      <c r="I24" s="242"/>
      <c r="J24" s="243"/>
      <c r="K24" s="180"/>
      <c r="L24" s="244"/>
      <c r="M24" s="175"/>
      <c r="N24" s="411"/>
      <c r="O24" s="455"/>
      <c r="P24" s="454"/>
      <c r="Q24" s="412"/>
      <c r="R24" s="246"/>
      <c r="S24" s="394"/>
      <c r="T24" s="396"/>
      <c r="U24" s="396"/>
    </row>
    <row r="25" spans="2:21" ht="12.75">
      <c r="B25" s="238"/>
      <c r="C25" s="361"/>
      <c r="D25" s="239"/>
      <c r="E25" s="180"/>
      <c r="F25" s="240"/>
      <c r="G25" s="189"/>
      <c r="H25" s="241"/>
      <c r="I25" s="242"/>
      <c r="J25" s="243"/>
      <c r="K25" s="180"/>
      <c r="L25" s="244"/>
      <c r="M25" s="175"/>
      <c r="N25" s="411"/>
      <c r="O25" s="455"/>
      <c r="P25" s="454"/>
      <c r="Q25" s="412"/>
      <c r="R25" s="246"/>
      <c r="S25" s="394"/>
      <c r="T25" s="396"/>
      <c r="U25" s="396"/>
    </row>
    <row r="26" spans="2:21" ht="12.75">
      <c r="B26" s="238"/>
      <c r="C26" s="361"/>
      <c r="D26" s="239"/>
      <c r="E26" s="180"/>
      <c r="F26" s="240"/>
      <c r="G26" s="189"/>
      <c r="H26" s="241"/>
      <c r="I26" s="242"/>
      <c r="J26" s="243"/>
      <c r="K26" s="180"/>
      <c r="L26" s="244"/>
      <c r="M26" s="175"/>
      <c r="N26" s="411"/>
      <c r="O26" s="455"/>
      <c r="P26" s="454"/>
      <c r="Q26" s="412"/>
      <c r="R26" s="246"/>
      <c r="S26" s="394"/>
      <c r="T26" s="396"/>
      <c r="U26" s="396"/>
    </row>
    <row r="27" spans="2:21" ht="12.75">
      <c r="B27" s="238"/>
      <c r="C27" s="361"/>
      <c r="D27" s="239"/>
      <c r="E27" s="180"/>
      <c r="F27" s="240"/>
      <c r="G27" s="189"/>
      <c r="H27" s="241"/>
      <c r="I27" s="242"/>
      <c r="J27" s="243"/>
      <c r="K27" s="180"/>
      <c r="L27" s="244"/>
      <c r="M27" s="175"/>
      <c r="N27" s="411"/>
      <c r="O27" s="455"/>
      <c r="P27" s="454"/>
      <c r="Q27" s="412"/>
      <c r="R27" s="246"/>
      <c r="S27" s="394"/>
      <c r="T27" s="396"/>
      <c r="U27" s="396"/>
    </row>
    <row r="28" spans="2:21" ht="12.75">
      <c r="B28" s="238"/>
      <c r="C28" s="361"/>
      <c r="D28" s="239"/>
      <c r="E28" s="180"/>
      <c r="F28" s="240"/>
      <c r="G28" s="189"/>
      <c r="H28" s="241"/>
      <c r="I28" s="242"/>
      <c r="J28" s="243"/>
      <c r="K28" s="180"/>
      <c r="L28" s="244"/>
      <c r="M28" s="175"/>
      <c r="N28" s="411"/>
      <c r="O28" s="455"/>
      <c r="P28" s="454"/>
      <c r="Q28" s="412"/>
      <c r="R28" s="246"/>
      <c r="S28" s="394"/>
      <c r="T28" s="396"/>
      <c r="U28" s="396"/>
    </row>
    <row r="29" spans="2:21" ht="12.75">
      <c r="B29" s="238"/>
      <c r="C29" s="361"/>
      <c r="D29" s="239"/>
      <c r="E29" s="180"/>
      <c r="F29" s="240"/>
      <c r="G29" s="189"/>
      <c r="H29" s="241"/>
      <c r="I29" s="242"/>
      <c r="J29" s="243"/>
      <c r="K29" s="180"/>
      <c r="L29" s="244"/>
      <c r="M29" s="175"/>
      <c r="N29" s="411"/>
      <c r="O29" s="455"/>
      <c r="P29" s="454"/>
      <c r="Q29" s="412"/>
      <c r="R29" s="246"/>
      <c r="S29" s="394"/>
      <c r="T29" s="396"/>
      <c r="U29" s="396"/>
    </row>
    <row r="30" spans="2:21" ht="12.75">
      <c r="B30" s="238"/>
      <c r="C30" s="361"/>
      <c r="D30" s="239"/>
      <c r="E30" s="180"/>
      <c r="F30" s="240"/>
      <c r="G30" s="189"/>
      <c r="H30" s="241"/>
      <c r="I30" s="242"/>
      <c r="J30" s="243"/>
      <c r="K30" s="180"/>
      <c r="L30" s="244"/>
      <c r="M30" s="175"/>
      <c r="N30" s="411"/>
      <c r="O30" s="455"/>
      <c r="P30" s="454"/>
      <c r="Q30" s="412"/>
      <c r="R30" s="246"/>
      <c r="S30" s="394"/>
      <c r="T30" s="396"/>
      <c r="U30" s="396"/>
    </row>
    <row r="31" spans="2:21" ht="12.75">
      <c r="B31" s="238"/>
      <c r="C31" s="361"/>
      <c r="D31" s="239"/>
      <c r="E31" s="180"/>
      <c r="F31" s="240"/>
      <c r="G31" s="189"/>
      <c r="H31" s="241"/>
      <c r="I31" s="242"/>
      <c r="J31" s="243"/>
      <c r="K31" s="180"/>
      <c r="L31" s="244"/>
      <c r="M31" s="175"/>
      <c r="N31" s="411"/>
      <c r="O31" s="455"/>
      <c r="P31" s="454"/>
      <c r="Q31" s="412"/>
      <c r="R31" s="246"/>
      <c r="S31" s="394"/>
      <c r="T31" s="396"/>
      <c r="U31" s="396"/>
    </row>
    <row r="32" spans="2:21" ht="12.75">
      <c r="B32" s="238"/>
      <c r="C32" s="361"/>
      <c r="D32" s="239"/>
      <c r="E32" s="180"/>
      <c r="F32" s="240"/>
      <c r="G32" s="189"/>
      <c r="H32" s="241"/>
      <c r="I32" s="242"/>
      <c r="J32" s="243"/>
      <c r="K32" s="180"/>
      <c r="L32" s="244"/>
      <c r="M32" s="175"/>
      <c r="N32" s="411"/>
      <c r="O32" s="455"/>
      <c r="P32" s="454"/>
      <c r="Q32" s="412"/>
      <c r="R32" s="246"/>
      <c r="S32" s="394"/>
      <c r="T32" s="396"/>
      <c r="U32" s="396"/>
    </row>
    <row r="33" spans="2:21" ht="12.75">
      <c r="B33" s="238"/>
      <c r="C33" s="361"/>
      <c r="D33" s="239"/>
      <c r="E33" s="180"/>
      <c r="F33" s="240"/>
      <c r="G33" s="189"/>
      <c r="H33" s="241"/>
      <c r="I33" s="242"/>
      <c r="J33" s="243"/>
      <c r="K33" s="180"/>
      <c r="L33" s="244"/>
      <c r="M33" s="175"/>
      <c r="N33" s="411"/>
      <c r="O33" s="455"/>
      <c r="P33" s="454"/>
      <c r="Q33" s="412"/>
      <c r="R33" s="246"/>
      <c r="S33" s="394"/>
      <c r="T33" s="396"/>
      <c r="U33" s="396"/>
    </row>
    <row r="34" spans="2:21" ht="12.75">
      <c r="B34" s="238"/>
      <c r="C34" s="361"/>
      <c r="D34" s="239"/>
      <c r="E34" s="180"/>
      <c r="F34" s="240"/>
      <c r="G34" s="189"/>
      <c r="H34" s="241"/>
      <c r="I34" s="242"/>
      <c r="J34" s="243"/>
      <c r="K34" s="180"/>
      <c r="L34" s="244"/>
      <c r="M34" s="175"/>
      <c r="N34" s="411"/>
      <c r="O34" s="455"/>
      <c r="P34" s="454"/>
      <c r="Q34" s="412"/>
      <c r="R34" s="246"/>
      <c r="S34" s="394"/>
      <c r="T34" s="396"/>
      <c r="U34" s="396"/>
    </row>
    <row r="35" spans="2:21" ht="13.5" thickBot="1">
      <c r="B35" s="238"/>
      <c r="C35" s="361"/>
      <c r="D35" s="239"/>
      <c r="E35" s="180"/>
      <c r="F35" s="240"/>
      <c r="G35" s="189"/>
      <c r="H35" s="241"/>
      <c r="I35" s="242"/>
      <c r="J35" s="243"/>
      <c r="K35" s="180"/>
      <c r="L35" s="244"/>
      <c r="M35" s="175"/>
      <c r="N35" s="411"/>
      <c r="O35" s="455"/>
      <c r="P35" s="454"/>
      <c r="Q35" s="412"/>
      <c r="R35" s="246"/>
      <c r="S35" s="394"/>
      <c r="T35" s="396"/>
      <c r="U35" s="396"/>
    </row>
    <row r="36" spans="2:21" ht="12.75">
      <c r="B36" s="173" t="s">
        <v>25</v>
      </c>
      <c r="C36" s="174"/>
      <c r="D36" s="174"/>
      <c r="E36" s="174"/>
      <c r="F36" s="174"/>
      <c r="G36" s="174"/>
      <c r="H36" s="174"/>
      <c r="I36" s="190"/>
      <c r="J36" s="174"/>
      <c r="K36" s="174"/>
      <c r="L36" s="184"/>
      <c r="M36" s="190"/>
      <c r="N36" s="190"/>
      <c r="O36" s="413"/>
      <c r="P36" s="414"/>
      <c r="Q36" s="286"/>
      <c r="R36" s="190"/>
      <c r="S36" s="190"/>
      <c r="T36" s="420"/>
      <c r="U36" s="420"/>
    </row>
    <row r="37" spans="2:21" ht="12.75">
      <c r="B37" s="176" t="s">
        <v>26</v>
      </c>
      <c r="C37" s="79"/>
      <c r="D37" s="80"/>
      <c r="E37" s="81"/>
      <c r="F37" s="82"/>
      <c r="G37" s="82"/>
      <c r="H37" s="82"/>
      <c r="I37" s="83"/>
      <c r="J37" s="82"/>
      <c r="K37" s="82"/>
      <c r="L37" s="82"/>
      <c r="M37" s="83"/>
      <c r="N37" s="83"/>
      <c r="O37" s="332"/>
      <c r="P37" s="295"/>
      <c r="Q37" s="277"/>
      <c r="R37" s="83"/>
      <c r="S37" s="83"/>
      <c r="T37" s="83"/>
      <c r="U37" s="83"/>
    </row>
    <row r="38" spans="2:21" ht="13.5" thickBot="1">
      <c r="B38" s="162" t="s">
        <v>27</v>
      </c>
      <c r="C38" s="177"/>
      <c r="D38" s="177"/>
      <c r="E38" s="177"/>
      <c r="F38" s="183"/>
      <c r="G38" s="183"/>
      <c r="H38" s="183"/>
      <c r="I38" s="182"/>
      <c r="J38" s="183"/>
      <c r="K38" s="183"/>
      <c r="L38" s="183"/>
      <c r="M38" s="182"/>
      <c r="N38" s="182"/>
      <c r="O38" s="333"/>
      <c r="P38" s="305"/>
      <c r="Q38" s="287"/>
      <c r="R38" s="182"/>
      <c r="S38" s="182"/>
      <c r="T38" s="182"/>
      <c r="U38" s="182"/>
    </row>
    <row r="39" spans="2:21" ht="12.75">
      <c r="B39" s="100" t="s">
        <v>28</v>
      </c>
      <c r="C39" s="100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334"/>
      <c r="P39" s="272"/>
      <c r="Q39" s="272"/>
      <c r="R39" s="92"/>
      <c r="S39" s="92"/>
      <c r="T39" s="92"/>
      <c r="U39" s="92"/>
    </row>
    <row r="40" spans="2:21" ht="12.75">
      <c r="B40" s="101" t="s">
        <v>29</v>
      </c>
      <c r="C40" s="10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334"/>
      <c r="P40" s="272"/>
      <c r="Q40" s="272"/>
      <c r="R40" s="92"/>
      <c r="S40" s="92"/>
      <c r="T40" s="92"/>
      <c r="U40" s="92"/>
    </row>
    <row r="41" spans="2:21" ht="13.5" thickBot="1">
      <c r="B41" s="102" t="s">
        <v>30</v>
      </c>
      <c r="C41" s="102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335"/>
      <c r="P41" s="273"/>
      <c r="Q41" s="273"/>
      <c r="R41" s="94"/>
      <c r="S41" s="94"/>
      <c r="T41" s="94"/>
      <c r="U41" s="94"/>
    </row>
    <row r="42" spans="2:21" ht="12.75">
      <c r="B42" s="1"/>
      <c r="C42" s="1"/>
      <c r="D42" s="1"/>
      <c r="E42" s="95"/>
      <c r="F42" s="41"/>
      <c r="G42" s="1"/>
      <c r="H42" s="1"/>
      <c r="I42" s="41"/>
      <c r="J42" s="41"/>
      <c r="K42" s="41"/>
      <c r="L42" s="41"/>
      <c r="M42" s="1"/>
      <c r="N42" s="1"/>
      <c r="O42" s="318"/>
      <c r="P42" s="275"/>
      <c r="Q42" s="275"/>
      <c r="R42" s="95"/>
      <c r="S42" s="95"/>
      <c r="T42" s="95"/>
      <c r="U42" s="95"/>
    </row>
    <row r="43" spans="2:21" ht="12.75">
      <c r="B43" s="42" t="s">
        <v>44</v>
      </c>
      <c r="C43" s="42"/>
      <c r="D43" s="1"/>
      <c r="E43" s="95"/>
      <c r="F43" s="41"/>
      <c r="G43" s="1"/>
      <c r="H43" s="95"/>
      <c r="I43" s="119"/>
      <c r="J43" s="41"/>
      <c r="K43" s="41"/>
      <c r="L43" s="41"/>
      <c r="M43" s="1"/>
      <c r="N43" s="1"/>
      <c r="O43" s="318"/>
      <c r="P43" s="306"/>
      <c r="Q43" s="275"/>
      <c r="R43" s="95"/>
      <c r="S43" s="95"/>
      <c r="T43" s="95"/>
      <c r="U43" s="95"/>
    </row>
    <row r="44" spans="2:21" ht="13.5" thickBot="1">
      <c r="B44" s="1"/>
      <c r="C44" s="1"/>
      <c r="D44" s="1"/>
      <c r="E44" s="95"/>
      <c r="F44" s="41"/>
      <c r="G44" s="1"/>
      <c r="H44" s="95"/>
      <c r="I44" s="119"/>
      <c r="J44" s="41"/>
      <c r="K44" s="41"/>
      <c r="L44" s="41"/>
      <c r="M44" s="1"/>
      <c r="N44" s="1"/>
      <c r="O44" s="318"/>
      <c r="P44" s="306"/>
      <c r="Q44" s="275"/>
      <c r="R44" s="95"/>
      <c r="S44" s="95"/>
      <c r="T44" s="95"/>
      <c r="U44" s="95"/>
    </row>
    <row r="45" spans="2:21" ht="26.25" thickBot="1">
      <c r="B45" s="151" t="s">
        <v>24</v>
      </c>
      <c r="C45" s="151" t="s">
        <v>33</v>
      </c>
      <c r="D45" s="7" t="s">
        <v>0</v>
      </c>
      <c r="E45" s="8" t="s">
        <v>1</v>
      </c>
      <c r="F45" s="9" t="s">
        <v>2</v>
      </c>
      <c r="G45" s="10" t="s">
        <v>3</v>
      </c>
      <c r="H45" s="11" t="s">
        <v>4</v>
      </c>
      <c r="I45" s="12" t="s">
        <v>5</v>
      </c>
      <c r="J45" s="13" t="s">
        <v>6</v>
      </c>
      <c r="K45" s="11" t="s">
        <v>7</v>
      </c>
      <c r="L45" s="14" t="s">
        <v>8</v>
      </c>
      <c r="M45" s="43" t="s">
        <v>9</v>
      </c>
      <c r="N45" s="44" t="s">
        <v>10</v>
      </c>
      <c r="O45" s="320" t="s">
        <v>11</v>
      </c>
      <c r="P45" s="292"/>
      <c r="Q45" s="263" t="s">
        <v>12</v>
      </c>
      <c r="R45" s="18" t="s">
        <v>13</v>
      </c>
      <c r="S45" s="13" t="s">
        <v>14</v>
      </c>
      <c r="T45" s="14" t="s">
        <v>15</v>
      </c>
      <c r="U45" s="191" t="s">
        <v>16</v>
      </c>
    </row>
    <row r="46" spans="2:21" ht="12.75">
      <c r="B46" s="158"/>
      <c r="C46" s="254"/>
      <c r="D46" s="58"/>
      <c r="E46" s="54"/>
      <c r="F46" s="121"/>
      <c r="G46" s="47"/>
      <c r="H46" s="45"/>
      <c r="I46" s="141"/>
      <c r="J46" s="140"/>
      <c r="K46" s="45"/>
      <c r="L46" s="127"/>
      <c r="M46" s="50"/>
      <c r="N46" s="51"/>
      <c r="O46" s="336"/>
      <c r="P46" s="307"/>
      <c r="Q46" s="274"/>
      <c r="R46" s="48"/>
      <c r="S46" s="52"/>
      <c r="T46" s="52"/>
      <c r="U46" s="52"/>
    </row>
    <row r="47" spans="2:21" ht="12.75">
      <c r="B47" s="197"/>
      <c r="C47" s="253"/>
      <c r="D47" s="139"/>
      <c r="E47" s="59"/>
      <c r="F47" s="113"/>
      <c r="G47" s="61"/>
      <c r="H47" s="55"/>
      <c r="I47" s="146"/>
      <c r="J47" s="149"/>
      <c r="K47" s="55"/>
      <c r="L47" s="114"/>
      <c r="M47" s="56"/>
      <c r="N47" s="57"/>
      <c r="O47" s="337"/>
      <c r="P47" s="308"/>
      <c r="Q47" s="276"/>
      <c r="R47" s="62"/>
      <c r="S47" s="52"/>
      <c r="T47" s="52"/>
      <c r="U47" s="52"/>
    </row>
    <row r="48" spans="2:21" ht="13.5" thickBot="1">
      <c r="B48" s="60"/>
      <c r="C48" s="253"/>
      <c r="D48" s="139"/>
      <c r="E48" s="59"/>
      <c r="F48" s="113"/>
      <c r="G48" s="61"/>
      <c r="H48" s="55"/>
      <c r="I48" s="146"/>
      <c r="J48" s="149"/>
      <c r="K48" s="55"/>
      <c r="L48" s="114"/>
      <c r="M48" s="56"/>
      <c r="N48" s="380"/>
      <c r="O48" s="337"/>
      <c r="P48" s="308"/>
      <c r="Q48" s="276"/>
      <c r="R48" s="62"/>
      <c r="S48" s="52"/>
      <c r="T48" s="52"/>
      <c r="U48" s="52"/>
    </row>
    <row r="49" spans="2:21" ht="12.75">
      <c r="B49" s="173" t="s">
        <v>25</v>
      </c>
      <c r="C49" s="72"/>
      <c r="D49" s="106"/>
      <c r="E49" s="72"/>
      <c r="F49" s="73"/>
      <c r="G49" s="72"/>
      <c r="H49" s="72"/>
      <c r="I49" s="75"/>
      <c r="J49" s="73"/>
      <c r="K49" s="73"/>
      <c r="L49" s="73"/>
      <c r="M49" s="74"/>
      <c r="N49" s="74"/>
      <c r="O49" s="340"/>
      <c r="P49" s="311"/>
      <c r="Q49" s="268"/>
      <c r="R49" s="72"/>
      <c r="S49" s="72"/>
      <c r="T49" s="72"/>
      <c r="U49" s="72"/>
    </row>
    <row r="50" spans="2:21" ht="12.75">
      <c r="B50" s="176" t="s">
        <v>26</v>
      </c>
      <c r="C50" s="79"/>
      <c r="D50" s="80"/>
      <c r="E50" s="81"/>
      <c r="F50" s="115"/>
      <c r="G50" s="84"/>
      <c r="H50" s="84"/>
      <c r="I50" s="82"/>
      <c r="J50" s="82"/>
      <c r="K50" s="82"/>
      <c r="L50" s="82"/>
      <c r="M50" s="83"/>
      <c r="N50" s="83"/>
      <c r="O50" s="332"/>
      <c r="P50" s="295"/>
      <c r="Q50" s="269"/>
      <c r="R50" s="81"/>
      <c r="S50" s="81"/>
      <c r="T50" s="81"/>
      <c r="U50" s="81"/>
    </row>
    <row r="51" spans="2:21" ht="13.5" thickBot="1">
      <c r="B51" s="86" t="s">
        <v>27</v>
      </c>
      <c r="C51" s="86"/>
      <c r="D51" s="148"/>
      <c r="E51" s="86"/>
      <c r="F51" s="87"/>
      <c r="G51" s="89"/>
      <c r="H51" s="89"/>
      <c r="I51" s="88"/>
      <c r="J51" s="87"/>
      <c r="K51" s="87"/>
      <c r="L51" s="87"/>
      <c r="M51" s="86"/>
      <c r="N51" s="86"/>
      <c r="O51" s="341"/>
      <c r="P51" s="312"/>
      <c r="Q51" s="270"/>
      <c r="R51" s="86"/>
      <c r="S51" s="86"/>
      <c r="T51" s="86"/>
      <c r="U51" s="86"/>
    </row>
    <row r="52" spans="2:21" ht="12.75">
      <c r="B52" s="100" t="s">
        <v>28</v>
      </c>
      <c r="C52" s="10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342"/>
      <c r="P52" s="271"/>
      <c r="Q52" s="271"/>
      <c r="R52" s="91"/>
      <c r="S52" s="91"/>
      <c r="T52" s="91"/>
      <c r="U52" s="91"/>
    </row>
    <row r="53" spans="2:21" ht="12.75">
      <c r="B53" s="101" t="s">
        <v>29</v>
      </c>
      <c r="C53" s="10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381"/>
      <c r="O53" s="334"/>
      <c r="P53" s="272"/>
      <c r="Q53" s="272"/>
      <c r="R53" s="92"/>
      <c r="S53" s="93"/>
      <c r="T53" s="92"/>
      <c r="U53" s="92"/>
    </row>
    <row r="54" spans="2:21" ht="13.5" thickBot="1">
      <c r="B54" s="102" t="s">
        <v>30</v>
      </c>
      <c r="C54" s="102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382"/>
      <c r="O54" s="335"/>
      <c r="P54" s="273"/>
      <c r="Q54" s="273"/>
      <c r="R54" s="94"/>
      <c r="S54" s="94"/>
      <c r="T54" s="94"/>
      <c r="U54" s="94"/>
    </row>
    <row r="55" spans="2:21" ht="12.75">
      <c r="B55" s="122"/>
      <c r="C55" s="122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343"/>
      <c r="P55" s="288"/>
      <c r="Q55" s="288"/>
      <c r="R55" s="117"/>
      <c r="S55" s="117"/>
      <c r="T55" s="117"/>
      <c r="U55" s="117"/>
    </row>
    <row r="56" spans="2:21" ht="12.75">
      <c r="B56" s="122"/>
      <c r="C56" s="122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343"/>
      <c r="P56" s="288"/>
      <c r="Q56" s="288"/>
      <c r="R56" s="117"/>
      <c r="S56" s="117"/>
      <c r="T56" s="117"/>
      <c r="U56" s="117"/>
    </row>
    <row r="57" spans="2:17" ht="12.75">
      <c r="B57" s="103" t="s">
        <v>31</v>
      </c>
      <c r="C57" s="103"/>
      <c r="O57" s="344"/>
      <c r="P57" s="313"/>
      <c r="Q57" s="289"/>
    </row>
    <row r="58" spans="15:17" ht="13.5" thickBot="1">
      <c r="O58" s="344"/>
      <c r="P58" s="313"/>
      <c r="Q58" s="289"/>
    </row>
    <row r="59" spans="2:21" ht="26.25" thickBot="1">
      <c r="B59" s="151" t="s">
        <v>24</v>
      </c>
      <c r="C59" s="17"/>
      <c r="D59" s="104" t="s">
        <v>0</v>
      </c>
      <c r="E59" s="8" t="s">
        <v>1</v>
      </c>
      <c r="F59" s="9" t="s">
        <v>2</v>
      </c>
      <c r="G59" s="10" t="s">
        <v>3</v>
      </c>
      <c r="H59" s="11" t="s">
        <v>4</v>
      </c>
      <c r="I59" s="12" t="s">
        <v>5</v>
      </c>
      <c r="J59" s="13" t="s">
        <v>6</v>
      </c>
      <c r="K59" s="11" t="s">
        <v>7</v>
      </c>
      <c r="L59" s="14" t="s">
        <v>8</v>
      </c>
      <c r="M59" s="43" t="s">
        <v>9</v>
      </c>
      <c r="N59" s="97" t="s">
        <v>10</v>
      </c>
      <c r="O59" s="320" t="s">
        <v>11</v>
      </c>
      <c r="P59" s="314"/>
      <c r="Q59" s="263" t="s">
        <v>12</v>
      </c>
      <c r="R59" s="18" t="s">
        <v>13</v>
      </c>
      <c r="S59" s="13" t="s">
        <v>14</v>
      </c>
      <c r="T59" s="14" t="s">
        <v>15</v>
      </c>
      <c r="U59" s="191" t="s">
        <v>16</v>
      </c>
    </row>
    <row r="60" spans="2:24" ht="12.75">
      <c r="B60" s="143" t="s">
        <v>25</v>
      </c>
      <c r="C60" s="105"/>
      <c r="D60" s="106"/>
      <c r="E60" s="78"/>
      <c r="F60" s="76"/>
      <c r="G60" s="77"/>
      <c r="H60" s="77"/>
      <c r="I60" s="76"/>
      <c r="J60" s="76"/>
      <c r="K60" s="76"/>
      <c r="L60" s="76"/>
      <c r="M60" s="78"/>
      <c r="N60" s="78"/>
      <c r="O60" s="345"/>
      <c r="P60" s="315"/>
      <c r="Q60" s="290"/>
      <c r="R60" s="78"/>
      <c r="S60" s="78"/>
      <c r="T60" s="78"/>
      <c r="U60" s="78"/>
      <c r="X60">
        <v>8</v>
      </c>
    </row>
    <row r="61" spans="2:24" ht="12.75">
      <c r="B61" s="107" t="s">
        <v>26</v>
      </c>
      <c r="C61" s="107"/>
      <c r="D61" s="80"/>
      <c r="E61" s="81"/>
      <c r="F61" s="84"/>
      <c r="G61" s="85"/>
      <c r="H61" s="85"/>
      <c r="I61" s="84"/>
      <c r="J61" s="84"/>
      <c r="K61" s="84"/>
      <c r="L61" s="84"/>
      <c r="M61" s="81"/>
      <c r="N61" s="81"/>
      <c r="O61" s="346"/>
      <c r="P61" s="316"/>
      <c r="Q61" s="269"/>
      <c r="R61" s="81"/>
      <c r="S61" s="81"/>
      <c r="T61" s="81"/>
      <c r="U61" s="81"/>
      <c r="X61">
        <v>18</v>
      </c>
    </row>
    <row r="62" spans="2:24" ht="13.5" thickBot="1">
      <c r="B62" s="108" t="s">
        <v>27</v>
      </c>
      <c r="C62" s="144"/>
      <c r="D62" s="256"/>
      <c r="E62" s="90"/>
      <c r="F62" s="116"/>
      <c r="G62" s="99"/>
      <c r="H62" s="99"/>
      <c r="I62" s="116"/>
      <c r="J62" s="116"/>
      <c r="K62" s="116"/>
      <c r="L62" s="116"/>
      <c r="M62" s="90"/>
      <c r="N62" s="90"/>
      <c r="O62" s="347"/>
      <c r="P62" s="317"/>
      <c r="Q62" s="291"/>
      <c r="R62" s="90"/>
      <c r="S62" s="90"/>
      <c r="T62" s="90"/>
      <c r="U62" s="90"/>
      <c r="W62" s="386"/>
      <c r="X62">
        <f>MEDIAN(X60:X61)</f>
        <v>13</v>
      </c>
    </row>
    <row r="63" spans="2:21" ht="12.75">
      <c r="B63" s="109" t="s">
        <v>28</v>
      </c>
      <c r="C63" s="109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342"/>
      <c r="P63" s="271"/>
      <c r="Q63" s="271"/>
      <c r="R63" s="91"/>
      <c r="S63" s="91"/>
      <c r="T63" s="91"/>
      <c r="U63" s="91"/>
    </row>
    <row r="64" spans="2:21" ht="12.75">
      <c r="B64" s="101" t="s">
        <v>29</v>
      </c>
      <c r="C64" s="10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381"/>
      <c r="O64" s="334"/>
      <c r="P64" s="272"/>
      <c r="Q64" s="272"/>
      <c r="R64" s="92"/>
      <c r="S64" s="92"/>
      <c r="T64" s="92"/>
      <c r="U64" s="92"/>
    </row>
    <row r="65" spans="2:21" ht="13.5" thickBot="1">
      <c r="B65" s="102" t="s">
        <v>30</v>
      </c>
      <c r="C65" s="102"/>
      <c r="D65" s="94"/>
      <c r="E65" s="257"/>
      <c r="F65" s="94"/>
      <c r="G65" s="94"/>
      <c r="H65" s="94"/>
      <c r="I65" s="94"/>
      <c r="J65" s="94"/>
      <c r="K65" s="94"/>
      <c r="L65" s="94"/>
      <c r="M65" s="94"/>
      <c r="N65" s="382"/>
      <c r="O65" s="335"/>
      <c r="P65" s="273"/>
      <c r="Q65" s="273"/>
      <c r="R65" s="94"/>
      <c r="S65" s="94"/>
      <c r="T65" s="94"/>
      <c r="U65" s="94"/>
    </row>
  </sheetData>
  <sheetProtection/>
  <mergeCells count="1">
    <mergeCell ref="B3:B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16">
      <selection activeCell="N11" sqref="N11:Q13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64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43138</v>
      </c>
      <c r="B10" s="251">
        <v>475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395">
        <v>0</v>
      </c>
      <c r="T10" s="160">
        <v>0</v>
      </c>
    </row>
    <row r="11" spans="1:20" ht="13.5" thickBot="1">
      <c r="A11" s="238">
        <v>43151</v>
      </c>
      <c r="B11" s="361">
        <v>673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398">
        <v>0.1</v>
      </c>
      <c r="O11" s="417"/>
      <c r="P11" s="418"/>
      <c r="Q11" s="241"/>
      <c r="R11" s="394"/>
      <c r="S11" s="401">
        <v>0</v>
      </c>
      <c r="T11" s="112">
        <v>0</v>
      </c>
    </row>
    <row r="12" spans="1:20" ht="13.5" thickBot="1">
      <c r="A12" s="238">
        <v>43171</v>
      </c>
      <c r="B12" s="361">
        <v>900</v>
      </c>
      <c r="C12" s="239"/>
      <c r="D12" s="180"/>
      <c r="E12" s="240"/>
      <c r="F12" s="189">
        <v>0</v>
      </c>
      <c r="G12" s="241"/>
      <c r="H12" s="242">
        <v>7</v>
      </c>
      <c r="I12" s="243"/>
      <c r="J12" s="180"/>
      <c r="K12" s="244"/>
      <c r="L12" s="175">
        <v>120</v>
      </c>
      <c r="M12" s="372">
        <v>50</v>
      </c>
      <c r="N12" s="398">
        <v>0.1</v>
      </c>
      <c r="O12" s="417"/>
      <c r="P12" s="418">
        <v>27</v>
      </c>
      <c r="Q12" s="241">
        <v>10</v>
      </c>
      <c r="R12" s="195">
        <v>0</v>
      </c>
      <c r="S12" s="402">
        <v>0</v>
      </c>
      <c r="T12" s="112">
        <v>0</v>
      </c>
    </row>
    <row r="13" spans="1:20" ht="13.5" thickBot="1">
      <c r="A13" s="238">
        <v>43174</v>
      </c>
      <c r="B13" s="361">
        <v>980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398">
        <v>0.1</v>
      </c>
      <c r="O13" s="417"/>
      <c r="P13" s="418"/>
      <c r="Q13" s="241"/>
      <c r="R13" s="195"/>
      <c r="S13" s="402">
        <v>0</v>
      </c>
      <c r="T13" s="112">
        <v>0</v>
      </c>
    </row>
    <row r="14" spans="1:20" ht="13.5" thickBot="1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330"/>
      <c r="O14" s="303"/>
      <c r="P14" s="285"/>
      <c r="Q14" s="246"/>
      <c r="R14" s="195"/>
      <c r="S14" s="53"/>
      <c r="T14" s="112"/>
    </row>
    <row r="15" spans="1:20" ht="13.5" thickBot="1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330"/>
      <c r="O15" s="303"/>
      <c r="P15" s="285"/>
      <c r="Q15" s="246"/>
      <c r="R15" s="195"/>
      <c r="S15" s="112"/>
      <c r="T15" s="112"/>
    </row>
    <row r="16" spans="1:20" ht="13.5" thickBot="1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330"/>
      <c r="O16" s="303"/>
      <c r="P16" s="285"/>
      <c r="Q16" s="246"/>
      <c r="R16" s="195"/>
      <c r="S16" s="112"/>
      <c r="T16" s="112"/>
    </row>
    <row r="17" spans="1:20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30"/>
      <c r="O17" s="303"/>
      <c r="P17" s="285"/>
      <c r="Q17" s="246"/>
      <c r="R17" s="195"/>
      <c r="S17" s="112"/>
      <c r="T17" s="112"/>
    </row>
    <row r="18" spans="1:20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372"/>
      <c r="N18" s="330"/>
      <c r="O18" s="303"/>
      <c r="P18" s="285"/>
      <c r="Q18" s="246"/>
      <c r="R18" s="195"/>
      <c r="S18" s="112"/>
      <c r="T18" s="112"/>
    </row>
    <row r="19" spans="1:20" ht="13.5" thickBot="1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372"/>
      <c r="N19" s="330"/>
      <c r="O19" s="303"/>
      <c r="P19" s="285"/>
      <c r="Q19" s="246"/>
      <c r="R19" s="195"/>
      <c r="S19" s="112"/>
      <c r="T19" s="112"/>
    </row>
    <row r="20" spans="1:20" ht="13.5" thickBot="1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372"/>
      <c r="N20" s="330"/>
      <c r="O20" s="303"/>
      <c r="P20" s="285"/>
      <c r="Q20" s="246"/>
      <c r="R20" s="195"/>
      <c r="S20" s="112"/>
      <c r="T20" s="112"/>
    </row>
    <row r="21" spans="1:20" ht="13.5" thickBot="1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372"/>
      <c r="N21" s="330"/>
      <c r="O21" s="303"/>
      <c r="P21" s="285"/>
      <c r="Q21" s="246"/>
      <c r="R21" s="195"/>
      <c r="S21" s="112"/>
      <c r="T21" s="112"/>
    </row>
    <row r="22" spans="1:20" ht="13.5" thickBot="1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372"/>
      <c r="N22" s="330"/>
      <c r="O22" s="303"/>
      <c r="P22" s="285"/>
      <c r="Q22" s="246"/>
      <c r="R22" s="195"/>
      <c r="S22" s="112"/>
      <c r="T22" s="112"/>
    </row>
    <row r="23" spans="1:20" ht="13.5" thickBot="1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372"/>
      <c r="N23" s="330"/>
      <c r="O23" s="303"/>
      <c r="P23" s="285"/>
      <c r="Q23" s="246"/>
      <c r="R23" s="195"/>
      <c r="S23" s="112"/>
      <c r="T23" s="112"/>
    </row>
    <row r="24" spans="1:20" ht="13.5" thickBot="1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372"/>
      <c r="N24" s="330"/>
      <c r="O24" s="303"/>
      <c r="P24" s="285"/>
      <c r="Q24" s="246"/>
      <c r="R24" s="195"/>
      <c r="S24" s="112"/>
      <c r="T24" s="112"/>
    </row>
    <row r="25" spans="1:20" ht="13.5" thickBot="1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372"/>
      <c r="N25" s="330"/>
      <c r="O25" s="303"/>
      <c r="P25" s="285"/>
      <c r="Q25" s="246"/>
      <c r="R25" s="195"/>
      <c r="S25" s="112"/>
      <c r="T25" s="112"/>
    </row>
    <row r="26" spans="1:20" ht="13.5" thickBot="1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372"/>
      <c r="N26" s="330"/>
      <c r="O26" s="303"/>
      <c r="P26" s="285"/>
      <c r="Q26" s="246"/>
      <c r="R26" s="195"/>
      <c r="S26" s="112"/>
      <c r="T26" s="112"/>
    </row>
    <row r="27" spans="1:20" ht="13.5" thickBot="1">
      <c r="A27" s="383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372"/>
      <c r="N27" s="330"/>
      <c r="O27" s="303"/>
      <c r="P27" s="285"/>
      <c r="Q27" s="246"/>
      <c r="R27" s="195"/>
      <c r="S27" s="112"/>
      <c r="T27" s="112"/>
    </row>
    <row r="28" spans="1:20" ht="13.5" thickBot="1">
      <c r="A28" s="383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372"/>
      <c r="N28" s="330"/>
      <c r="O28" s="303"/>
      <c r="P28" s="285"/>
      <c r="Q28" s="246"/>
      <c r="R28" s="195"/>
      <c r="S28" s="112"/>
      <c r="T28" s="112"/>
    </row>
    <row r="29" spans="1:20" ht="13.5" thickBot="1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372"/>
      <c r="N29" s="330"/>
      <c r="O29" s="303"/>
      <c r="P29" s="285"/>
      <c r="Q29" s="246"/>
      <c r="R29" s="195"/>
      <c r="S29" s="112"/>
      <c r="T29" s="112"/>
    </row>
    <row r="30" spans="1:20" ht="13.5" thickBot="1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372"/>
      <c r="N30" s="330"/>
      <c r="O30" s="303"/>
      <c r="P30" s="285"/>
      <c r="Q30" s="246"/>
      <c r="R30" s="195"/>
      <c r="S30" s="112"/>
      <c r="T30" s="112"/>
    </row>
    <row r="31" spans="1:20" ht="13.5" thickBot="1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372"/>
      <c r="N31" s="330"/>
      <c r="O31" s="303"/>
      <c r="P31" s="285"/>
      <c r="Q31" s="246"/>
      <c r="R31" s="195"/>
      <c r="S31" s="112"/>
      <c r="T31" s="112"/>
    </row>
    <row r="32" spans="1:20" ht="13.5" thickBot="1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372"/>
      <c r="N32" s="330"/>
      <c r="O32" s="303"/>
      <c r="P32" s="285"/>
      <c r="Q32" s="246"/>
      <c r="R32" s="195"/>
      <c r="S32" s="112"/>
      <c r="T32" s="112"/>
    </row>
    <row r="33" spans="1:20" ht="13.5" thickBot="1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372"/>
      <c r="N33" s="330"/>
      <c r="O33" s="303"/>
      <c r="P33" s="285"/>
      <c r="Q33" s="246"/>
      <c r="R33" s="195"/>
      <c r="S33" s="112"/>
      <c r="T33" s="112"/>
    </row>
    <row r="34" spans="1:20" ht="13.5" thickBot="1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372"/>
      <c r="N34" s="330"/>
      <c r="O34" s="303"/>
      <c r="P34" s="285"/>
      <c r="Q34" s="246"/>
      <c r="R34" s="195"/>
      <c r="S34" s="112"/>
      <c r="T34" s="112"/>
    </row>
    <row r="35" spans="1:20" ht="13.5" thickBot="1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372"/>
      <c r="N35" s="330"/>
      <c r="O35" s="303"/>
      <c r="P35" s="285"/>
      <c r="Q35" s="246"/>
      <c r="R35" s="195"/>
      <c r="S35" s="112"/>
      <c r="T35" s="112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372"/>
      <c r="N36" s="330"/>
      <c r="O36" s="303"/>
      <c r="P36" s="285"/>
      <c r="Q36" s="246"/>
      <c r="R36" s="195"/>
      <c r="S36" s="112"/>
      <c r="T36" s="112"/>
    </row>
    <row r="37" spans="1:20" ht="13.5" thickBot="1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372"/>
      <c r="N37" s="330"/>
      <c r="O37" s="303"/>
      <c r="P37" s="285"/>
      <c r="Q37" s="246"/>
      <c r="R37" s="195"/>
      <c r="S37" s="112"/>
      <c r="T37" s="112"/>
    </row>
    <row r="38" spans="1:20" ht="12.75">
      <c r="A38" s="173" t="s">
        <v>25</v>
      </c>
      <c r="B38" s="174"/>
      <c r="C38" s="174"/>
      <c r="D38" s="174"/>
      <c r="E38" s="174"/>
      <c r="F38" s="174"/>
      <c r="G38" s="174"/>
      <c r="H38" s="190"/>
      <c r="I38" s="174"/>
      <c r="J38" s="174"/>
      <c r="K38" s="184"/>
      <c r="L38" s="190"/>
      <c r="M38" s="190"/>
      <c r="N38" s="331">
        <f>MIN(N10:N37)</f>
        <v>0.1</v>
      </c>
      <c r="O38" s="304"/>
      <c r="P38" s="286"/>
      <c r="Q38" s="190"/>
      <c r="R38" s="190"/>
      <c r="S38" s="190">
        <f>MIN(S10:S37)</f>
        <v>0</v>
      </c>
      <c r="T38" s="190">
        <f>MIN(T10:T37)</f>
        <v>0</v>
      </c>
    </row>
    <row r="39" spans="1:20" ht="12.75">
      <c r="A39" s="176" t="s">
        <v>26</v>
      </c>
      <c r="B39" s="79"/>
      <c r="C39" s="80"/>
      <c r="D39" s="81"/>
      <c r="E39" s="82"/>
      <c r="F39" s="82"/>
      <c r="G39" s="82"/>
      <c r="H39" s="83"/>
      <c r="I39" s="82"/>
      <c r="J39" s="82"/>
      <c r="K39" s="82"/>
      <c r="L39" s="83"/>
      <c r="M39" s="83"/>
      <c r="N39" s="332">
        <f>AVERAGE(N10:N37)</f>
        <v>0.1</v>
      </c>
      <c r="O39" s="295"/>
      <c r="P39" s="277"/>
      <c r="Q39" s="83"/>
      <c r="R39" s="83"/>
      <c r="S39" s="83">
        <f>AVERAGE(S10:S37)</f>
        <v>0</v>
      </c>
      <c r="T39" s="83">
        <f>AVERAGE(T10:T37)</f>
        <v>0</v>
      </c>
    </row>
    <row r="40" spans="1:20" ht="13.5" thickBot="1">
      <c r="A40" s="162" t="s">
        <v>27</v>
      </c>
      <c r="B40" s="177"/>
      <c r="C40" s="177"/>
      <c r="D40" s="177"/>
      <c r="E40" s="183"/>
      <c r="F40" s="183"/>
      <c r="G40" s="183"/>
      <c r="H40" s="182"/>
      <c r="I40" s="183"/>
      <c r="J40" s="183"/>
      <c r="K40" s="183"/>
      <c r="L40" s="182"/>
      <c r="M40" s="182"/>
      <c r="N40" s="333">
        <f>MAX(N10:N37)</f>
        <v>0.1</v>
      </c>
      <c r="O40" s="305"/>
      <c r="P40" s="287"/>
      <c r="Q40" s="182"/>
      <c r="R40" s="182"/>
      <c r="S40" s="182">
        <f>MAX(S10:S37)</f>
        <v>0</v>
      </c>
      <c r="T40" s="182">
        <f>MAX(T10:T37)</f>
        <v>0</v>
      </c>
    </row>
    <row r="41" spans="1:22" ht="12.75">
      <c r="A41" s="100" t="s">
        <v>28</v>
      </c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COUNT(N10:N37)</f>
        <v>4</v>
      </c>
      <c r="O41" s="272"/>
      <c r="P41" s="272"/>
      <c r="Q41" s="92"/>
      <c r="R41" s="92"/>
      <c r="S41" s="92">
        <f>COUNT(S10:S37)</f>
        <v>4</v>
      </c>
      <c r="T41" s="92">
        <f>COUNT(T10:T37)</f>
        <v>4</v>
      </c>
      <c r="V41" s="388"/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COUNTIF(N10:N37,"&lt;0.10")</f>
        <v>0</v>
      </c>
      <c r="O42" s="272"/>
      <c r="P42" s="272"/>
      <c r="Q42" s="92"/>
      <c r="R42" s="92"/>
      <c r="S42" s="92">
        <f>COUNTIF(S10:S37,"&gt;0")</f>
        <v>0</v>
      </c>
      <c r="T42" s="92">
        <f>COUNTIF(T10:T37,"&gt;0")</f>
        <v>0</v>
      </c>
    </row>
    <row r="43" spans="1:20" ht="13.5" thickBot="1">
      <c r="A43" s="102" t="s">
        <v>30</v>
      </c>
      <c r="B43" s="102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335">
        <f>N42/N41</f>
        <v>0</v>
      </c>
      <c r="O43" s="273"/>
      <c r="P43" s="273"/>
      <c r="Q43" s="94"/>
      <c r="R43" s="94"/>
      <c r="S43" s="94">
        <f>S42/S41</f>
        <v>0</v>
      </c>
      <c r="T43" s="94">
        <f>T42/T41</f>
        <v>0</v>
      </c>
    </row>
    <row r="44" spans="1:20" ht="12.75">
      <c r="A44" s="1"/>
      <c r="B44" s="1"/>
      <c r="C44" s="1"/>
      <c r="D44" s="95"/>
      <c r="E44" s="41"/>
      <c r="F44" s="1"/>
      <c r="G44" s="1"/>
      <c r="H44" s="41"/>
      <c r="I44" s="41"/>
      <c r="J44" s="41"/>
      <c r="K44" s="41"/>
      <c r="L44" s="1"/>
      <c r="M44" s="1"/>
      <c r="N44" s="318"/>
      <c r="O44" s="275"/>
      <c r="P44" s="275"/>
      <c r="Q44" s="95"/>
      <c r="R44" s="95"/>
      <c r="S44" s="95"/>
      <c r="T44" s="95"/>
    </row>
    <row r="45" spans="1:20" ht="12.75">
      <c r="A45" s="42" t="s">
        <v>44</v>
      </c>
      <c r="B45" s="42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13.5" thickBot="1">
      <c r="A46" s="1"/>
      <c r="B46" s="1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26.25" thickBot="1">
      <c r="A47" s="151" t="s">
        <v>24</v>
      </c>
      <c r="B47" s="151" t="s">
        <v>33</v>
      </c>
      <c r="C47" s="7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44" t="s">
        <v>10</v>
      </c>
      <c r="N47" s="320" t="s">
        <v>11</v>
      </c>
      <c r="O47" s="292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3.5" thickBot="1">
      <c r="A48" s="158">
        <v>43171</v>
      </c>
      <c r="B48" s="254">
        <v>901</v>
      </c>
      <c r="C48" s="58"/>
      <c r="D48" s="54"/>
      <c r="E48" s="121"/>
      <c r="F48" s="47"/>
      <c r="G48" s="45">
        <v>0</v>
      </c>
      <c r="H48" s="141">
        <v>8</v>
      </c>
      <c r="I48" s="140"/>
      <c r="J48" s="45"/>
      <c r="K48" s="127"/>
      <c r="L48" s="50">
        <v>130</v>
      </c>
      <c r="M48" s="51">
        <v>30</v>
      </c>
      <c r="N48" s="336"/>
      <c r="O48" s="307">
        <v>0.1</v>
      </c>
      <c r="P48" s="274">
        <v>18</v>
      </c>
      <c r="Q48" s="48">
        <v>14</v>
      </c>
      <c r="R48" s="52">
        <v>0</v>
      </c>
      <c r="S48" s="52">
        <v>0</v>
      </c>
      <c r="T48" s="52">
        <v>0</v>
      </c>
    </row>
    <row r="49" spans="1:20" ht="12.75">
      <c r="A49" s="173"/>
      <c r="B49" s="72"/>
      <c r="C49" s="106"/>
      <c r="D49" s="72"/>
      <c r="E49" s="73"/>
      <c r="F49" s="72"/>
      <c r="G49" s="72"/>
      <c r="H49" s="75"/>
      <c r="I49" s="73"/>
      <c r="J49" s="73"/>
      <c r="K49" s="73"/>
      <c r="L49" s="74"/>
      <c r="M49" s="74"/>
      <c r="N49" s="340"/>
      <c r="O49" s="311"/>
      <c r="P49" s="268"/>
      <c r="Q49" s="72"/>
      <c r="R49" s="72"/>
      <c r="S49" s="72"/>
      <c r="T49" s="72"/>
    </row>
    <row r="50" spans="1:20" ht="12.75">
      <c r="A50" s="176"/>
      <c r="B50" s="79"/>
      <c r="C50" s="80"/>
      <c r="D50" s="81"/>
      <c r="E50" s="115"/>
      <c r="F50" s="84"/>
      <c r="G50" s="84"/>
      <c r="H50" s="82"/>
      <c r="I50" s="82"/>
      <c r="J50" s="82"/>
      <c r="K50" s="82"/>
      <c r="L50" s="83"/>
      <c r="M50" s="83"/>
      <c r="N50" s="332"/>
      <c r="O50" s="295"/>
      <c r="P50" s="269"/>
      <c r="Q50" s="81"/>
      <c r="R50" s="81"/>
      <c r="S50" s="81"/>
      <c r="T50" s="81"/>
    </row>
    <row r="51" spans="1:20" ht="13.5" thickBot="1">
      <c r="A51" s="86"/>
      <c r="B51" s="86"/>
      <c r="C51" s="148"/>
      <c r="D51" s="86"/>
      <c r="E51" s="87"/>
      <c r="F51" s="89"/>
      <c r="G51" s="89"/>
      <c r="H51" s="88"/>
      <c r="I51" s="87"/>
      <c r="J51" s="87"/>
      <c r="K51" s="87"/>
      <c r="L51" s="86"/>
      <c r="M51" s="86"/>
      <c r="N51" s="341"/>
      <c r="O51" s="312"/>
      <c r="P51" s="270"/>
      <c r="Q51" s="86"/>
      <c r="R51" s="86"/>
      <c r="S51" s="86"/>
      <c r="T51" s="86"/>
    </row>
    <row r="52" spans="1:20" ht="12.75">
      <c r="A52" s="100" t="s">
        <v>28</v>
      </c>
      <c r="B52" s="10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342"/>
      <c r="O52" s="271"/>
      <c r="P52" s="271"/>
      <c r="Q52" s="91"/>
      <c r="R52" s="91"/>
      <c r="S52" s="91"/>
      <c r="T52" s="91"/>
    </row>
    <row r="53" spans="1:20" ht="12.75">
      <c r="A53" s="101" t="s">
        <v>29</v>
      </c>
      <c r="B53" s="10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172"/>
      <c r="N53" s="334"/>
      <c r="O53" s="272"/>
      <c r="P53" s="272"/>
      <c r="Q53" s="92"/>
      <c r="R53" s="93"/>
      <c r="S53" s="92"/>
      <c r="T53" s="92"/>
    </row>
    <row r="54" spans="1:20" ht="13.5" thickBot="1">
      <c r="A54" s="102" t="s">
        <v>30</v>
      </c>
      <c r="B54" s="102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171"/>
      <c r="N54" s="335"/>
      <c r="O54" s="273"/>
      <c r="P54" s="273"/>
      <c r="Q54" s="94"/>
      <c r="R54" s="94"/>
      <c r="S54" s="94"/>
      <c r="T54" s="94"/>
    </row>
    <row r="55" spans="1:20" ht="12.75">
      <c r="A55" s="122"/>
      <c r="B55" s="122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343"/>
      <c r="O55" s="288"/>
      <c r="P55" s="288"/>
      <c r="Q55" s="117"/>
      <c r="R55" s="117"/>
      <c r="S55" s="117"/>
      <c r="T55" s="117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16" ht="12.75">
      <c r="A57" s="103" t="s">
        <v>31</v>
      </c>
      <c r="B57" s="103"/>
      <c r="N57" s="344"/>
      <c r="O57" s="313"/>
      <c r="P57" s="289"/>
    </row>
    <row r="58" spans="14:16" ht="13.5" thickBot="1">
      <c r="N58" s="344"/>
      <c r="O58" s="313"/>
      <c r="P58" s="289"/>
    </row>
    <row r="59" spans="1:20" ht="26.25" thickBot="1">
      <c r="A59" s="151" t="s">
        <v>24</v>
      </c>
      <c r="B59" s="17"/>
      <c r="C59" s="104" t="s">
        <v>0</v>
      </c>
      <c r="D59" s="8" t="s">
        <v>1</v>
      </c>
      <c r="E59" s="9" t="s">
        <v>2</v>
      </c>
      <c r="F59" s="10" t="s">
        <v>3</v>
      </c>
      <c r="G59" s="11" t="s">
        <v>4</v>
      </c>
      <c r="H59" s="12" t="s">
        <v>5</v>
      </c>
      <c r="I59" s="13" t="s">
        <v>6</v>
      </c>
      <c r="J59" s="11" t="s">
        <v>7</v>
      </c>
      <c r="K59" s="14" t="s">
        <v>8</v>
      </c>
      <c r="L59" s="43" t="s">
        <v>9</v>
      </c>
      <c r="M59" s="97" t="s">
        <v>10</v>
      </c>
      <c r="N59" s="320" t="s">
        <v>11</v>
      </c>
      <c r="O59" s="314"/>
      <c r="P59" s="263" t="s">
        <v>12</v>
      </c>
      <c r="Q59" s="18" t="s">
        <v>13</v>
      </c>
      <c r="R59" s="13" t="s">
        <v>14</v>
      </c>
      <c r="S59" s="14" t="s">
        <v>15</v>
      </c>
      <c r="T59" s="191" t="s">
        <v>16</v>
      </c>
    </row>
    <row r="60" spans="1:20" ht="12.75">
      <c r="A60" s="143" t="s">
        <v>25</v>
      </c>
      <c r="B60" s="105"/>
      <c r="C60" s="106"/>
      <c r="D60" s="78"/>
      <c r="E60" s="76"/>
      <c r="F60" s="77"/>
      <c r="G60" s="77"/>
      <c r="H60" s="76"/>
      <c r="I60" s="76"/>
      <c r="J60" s="76"/>
      <c r="K60" s="76"/>
      <c r="L60" s="78"/>
      <c r="M60" s="78"/>
      <c r="N60" s="345">
        <f>MIN(N38,N49)</f>
        <v>0.1</v>
      </c>
      <c r="O60" s="315"/>
      <c r="P60" s="290"/>
      <c r="Q60" s="78"/>
      <c r="R60" s="78"/>
      <c r="S60" s="78">
        <f>MIN(S38,S49)</f>
        <v>0</v>
      </c>
      <c r="T60" s="78">
        <f>MIN(T38,T49)</f>
        <v>0</v>
      </c>
    </row>
    <row r="61" spans="1:20" ht="12.75">
      <c r="A61" s="107" t="s">
        <v>26</v>
      </c>
      <c r="B61" s="107"/>
      <c r="C61" s="80"/>
      <c r="D61" s="81"/>
      <c r="E61" s="84"/>
      <c r="F61" s="85"/>
      <c r="G61" s="85"/>
      <c r="H61" s="84"/>
      <c r="I61" s="84"/>
      <c r="J61" s="84"/>
      <c r="K61" s="84"/>
      <c r="L61" s="81"/>
      <c r="M61" s="81"/>
      <c r="N61" s="346">
        <f>AVERAGE(N39,N50)</f>
        <v>0.1</v>
      </c>
      <c r="O61" s="316"/>
      <c r="P61" s="269"/>
      <c r="Q61" s="81"/>
      <c r="R61" s="81"/>
      <c r="S61" s="81">
        <f>AVERAGE(S39,S50)</f>
        <v>0</v>
      </c>
      <c r="T61" s="81">
        <f>AVERAGE(T39,T50)</f>
        <v>0</v>
      </c>
    </row>
    <row r="62" spans="1:20" ht="13.5" thickBot="1">
      <c r="A62" s="108" t="s">
        <v>27</v>
      </c>
      <c r="B62" s="144"/>
      <c r="C62" s="256"/>
      <c r="D62" s="90"/>
      <c r="E62" s="116"/>
      <c r="F62" s="99"/>
      <c r="G62" s="99"/>
      <c r="H62" s="116"/>
      <c r="I62" s="116"/>
      <c r="J62" s="116"/>
      <c r="K62" s="116"/>
      <c r="L62" s="90"/>
      <c r="M62" s="90"/>
      <c r="N62" s="347">
        <f>MAX(N40,N51)</f>
        <v>0.1</v>
      </c>
      <c r="O62" s="317"/>
      <c r="P62" s="291"/>
      <c r="Q62" s="90"/>
      <c r="R62" s="90"/>
      <c r="S62" s="90">
        <f>MAX(S40,S51)</f>
        <v>0</v>
      </c>
      <c r="T62" s="90">
        <f>MAX(T40,T51)</f>
        <v>0</v>
      </c>
    </row>
    <row r="63" spans="1:20" ht="12.75">
      <c r="A63" s="109" t="s">
        <v>28</v>
      </c>
      <c r="B63" s="109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342">
        <f>SUM(N41,N52)</f>
        <v>4</v>
      </c>
      <c r="O63" s="271"/>
      <c r="P63" s="271"/>
      <c r="Q63" s="91"/>
      <c r="R63" s="91"/>
      <c r="S63" s="91">
        <f>SUM(S41,S52)</f>
        <v>4</v>
      </c>
      <c r="T63" s="91">
        <f>SUM(T41,T52)</f>
        <v>4</v>
      </c>
    </row>
    <row r="64" spans="1:20" ht="12.75">
      <c r="A64" s="101" t="s">
        <v>29</v>
      </c>
      <c r="B64" s="10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172"/>
      <c r="N64" s="334">
        <f>SUM(N42,N53)</f>
        <v>0</v>
      </c>
      <c r="O64" s="272"/>
      <c r="P64" s="272"/>
      <c r="Q64" s="92"/>
      <c r="R64" s="92"/>
      <c r="S64" s="92">
        <f>SUM(S42,S53)</f>
        <v>0</v>
      </c>
      <c r="T64" s="92">
        <f>SUM(T42,T53)</f>
        <v>0</v>
      </c>
    </row>
    <row r="65" spans="1:20" ht="13.5" thickBot="1">
      <c r="A65" s="102" t="s">
        <v>30</v>
      </c>
      <c r="B65" s="102"/>
      <c r="C65" s="94"/>
      <c r="D65" s="257"/>
      <c r="E65" s="94"/>
      <c r="F65" s="94"/>
      <c r="G65" s="94"/>
      <c r="H65" s="94"/>
      <c r="I65" s="94"/>
      <c r="J65" s="94"/>
      <c r="K65" s="94"/>
      <c r="L65" s="94"/>
      <c r="M65" s="171"/>
      <c r="N65" s="335">
        <f>N64/N63</f>
        <v>0</v>
      </c>
      <c r="O65" s="273"/>
      <c r="P65" s="273"/>
      <c r="Q65" s="94"/>
      <c r="R65" s="94"/>
      <c r="S65" s="94">
        <f>S64/S63</f>
        <v>0</v>
      </c>
      <c r="T65" s="94">
        <f>T64/T63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70"/>
  <sheetViews>
    <sheetView zoomScale="75" zoomScaleNormal="75" zoomScalePageLayoutView="0" workbookViewId="0" topLeftCell="A40">
      <selection activeCell="Y13" sqref="Y13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70</v>
      </c>
      <c r="I1" s="375"/>
      <c r="J1" s="1">
        <v>2018</v>
      </c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43179</v>
      </c>
      <c r="B10" s="251">
        <v>1022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</v>
      </c>
      <c r="O10" s="410"/>
      <c r="P10" s="406"/>
      <c r="Q10" s="130"/>
      <c r="R10" s="236"/>
      <c r="S10" s="395">
        <v>0</v>
      </c>
      <c r="T10" s="160">
        <v>0</v>
      </c>
    </row>
    <row r="11" spans="1:20" ht="13.5" thickBot="1">
      <c r="A11" s="238">
        <v>43187</v>
      </c>
      <c r="B11" s="361">
        <v>1136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0.2</v>
      </c>
      <c r="O11" s="416"/>
      <c r="P11" s="412"/>
      <c r="Q11" s="246"/>
      <c r="R11" s="394"/>
      <c r="S11" s="401">
        <v>0</v>
      </c>
      <c r="T11" s="112">
        <v>0</v>
      </c>
    </row>
    <row r="12" spans="1:20" ht="13.5" thickBot="1">
      <c r="A12" s="238">
        <v>43189</v>
      </c>
      <c r="B12" s="361">
        <v>1197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12"/>
      <c r="Q12" s="246"/>
      <c r="R12" s="195"/>
      <c r="S12" s="402">
        <v>0</v>
      </c>
      <c r="T12" s="112">
        <v>0</v>
      </c>
    </row>
    <row r="13" spans="1:20" ht="12.75">
      <c r="A13" s="238"/>
      <c r="B13" s="361"/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15"/>
      <c r="O13" s="416"/>
      <c r="P13" s="412"/>
      <c r="Q13" s="246"/>
      <c r="R13" s="195"/>
      <c r="S13" s="419"/>
      <c r="T13" s="395"/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15"/>
      <c r="O14" s="416"/>
      <c r="P14" s="412"/>
      <c r="Q14" s="246"/>
      <c r="R14" s="394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12"/>
      <c r="Q15" s="246"/>
      <c r="R15" s="394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12"/>
      <c r="Q17" s="246"/>
      <c r="R17" s="394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12"/>
      <c r="Q18" s="246"/>
      <c r="R18" s="394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12"/>
      <c r="Q19" s="246"/>
      <c r="R19" s="394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12"/>
      <c r="Q20" s="246"/>
      <c r="R20" s="394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12"/>
      <c r="Q21" s="246"/>
      <c r="R21" s="394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12"/>
      <c r="Q22" s="246"/>
      <c r="R22" s="394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12"/>
      <c r="Q23" s="246"/>
      <c r="R23" s="394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12"/>
      <c r="Q24" s="246"/>
      <c r="R24" s="394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12"/>
      <c r="Q25" s="246"/>
      <c r="R25" s="394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12"/>
      <c r="Q26" s="246"/>
      <c r="R26" s="394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12"/>
      <c r="Q27" s="246"/>
      <c r="R27" s="394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12"/>
      <c r="Q28" s="246"/>
      <c r="R28" s="394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12"/>
      <c r="Q29" s="246"/>
      <c r="R29" s="394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12"/>
      <c r="Q30" s="246"/>
      <c r="R30" s="394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12"/>
      <c r="Q31" s="246"/>
      <c r="R31" s="394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12"/>
      <c r="Q32" s="246"/>
      <c r="R32" s="394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12"/>
      <c r="Q33" s="246"/>
      <c r="R33" s="394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12"/>
      <c r="Q34" s="246"/>
      <c r="R34" s="394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12"/>
      <c r="Q35" s="246"/>
      <c r="R35" s="394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12"/>
      <c r="Q36" s="246"/>
      <c r="R36" s="394"/>
      <c r="S36" s="396"/>
      <c r="T36" s="421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0.15</v>
      </c>
      <c r="O37" s="414"/>
      <c r="P37" s="286"/>
      <c r="Q37" s="190"/>
      <c r="R37" s="19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0.18333333333333335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0.2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3</v>
      </c>
      <c r="O40" s="272"/>
      <c r="P40" s="272"/>
      <c r="Q40" s="92"/>
      <c r="R40" s="92"/>
      <c r="S40" s="92">
        <f>COUNT(S10:S36)</f>
        <v>3</v>
      </c>
      <c r="T40" s="92">
        <f>COUNT(T10:T36)</f>
        <v>3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2.75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</row>
    <row r="50" spans="1:20" ht="12.75">
      <c r="A50" s="64"/>
      <c r="B50" s="255"/>
      <c r="C50" s="65"/>
      <c r="D50" s="70"/>
      <c r="E50" s="118"/>
      <c r="F50" s="67"/>
      <c r="G50" s="66"/>
      <c r="H50" s="147"/>
      <c r="I50" s="150"/>
      <c r="J50" s="66"/>
      <c r="K50" s="138"/>
      <c r="L50" s="56"/>
      <c r="M50" s="57"/>
      <c r="N50" s="338"/>
      <c r="O50" s="309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3.5" thickBot="1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73" t="s">
        <v>25</v>
      </c>
      <c r="B54" s="72"/>
      <c r="C54" s="106"/>
      <c r="D54" s="72"/>
      <c r="E54" s="73"/>
      <c r="F54" s="72"/>
      <c r="G54" s="72"/>
      <c r="H54" s="75"/>
      <c r="I54" s="73"/>
      <c r="J54" s="73"/>
      <c r="K54" s="73"/>
      <c r="L54" s="74"/>
      <c r="M54" s="74"/>
      <c r="N54" s="340"/>
      <c r="O54" s="311"/>
      <c r="P54" s="268"/>
      <c r="Q54" s="72"/>
      <c r="R54" s="72"/>
      <c r="S54" s="72"/>
      <c r="T54" s="72"/>
    </row>
    <row r="55" spans="1:20" ht="12.75">
      <c r="A55" s="176" t="s">
        <v>26</v>
      </c>
      <c r="B55" s="79"/>
      <c r="C55" s="80"/>
      <c r="D55" s="81"/>
      <c r="E55" s="115"/>
      <c r="F55" s="84"/>
      <c r="G55" s="84"/>
      <c r="H55" s="82"/>
      <c r="I55" s="82"/>
      <c r="J55" s="82"/>
      <c r="K55" s="82"/>
      <c r="L55" s="83"/>
      <c r="M55" s="83"/>
      <c r="N55" s="332"/>
      <c r="O55" s="295"/>
      <c r="P55" s="269"/>
      <c r="Q55" s="81"/>
      <c r="R55" s="81"/>
      <c r="S55" s="81"/>
      <c r="T55" s="81"/>
    </row>
    <row r="56" spans="1:20" ht="13.5" thickBot="1">
      <c r="A56" s="86" t="s">
        <v>27</v>
      </c>
      <c r="B56" s="86"/>
      <c r="C56" s="148"/>
      <c r="D56" s="86"/>
      <c r="E56" s="87"/>
      <c r="F56" s="89"/>
      <c r="G56" s="89"/>
      <c r="H56" s="88"/>
      <c r="I56" s="87"/>
      <c r="J56" s="87"/>
      <c r="K56" s="87"/>
      <c r="L56" s="86"/>
      <c r="M56" s="86"/>
      <c r="N56" s="341"/>
      <c r="O56" s="312"/>
      <c r="P56" s="270"/>
      <c r="Q56" s="86"/>
      <c r="R56" s="86"/>
      <c r="S56" s="86"/>
      <c r="T56" s="86"/>
    </row>
    <row r="57" spans="1:20" ht="12.75">
      <c r="A57" s="100" t="s">
        <v>28</v>
      </c>
      <c r="B57" s="10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42"/>
      <c r="O57" s="271"/>
      <c r="P57" s="271"/>
      <c r="Q57" s="91"/>
      <c r="R57" s="91"/>
      <c r="S57" s="91"/>
      <c r="T57" s="91"/>
    </row>
    <row r="58" spans="1:20" ht="12.75">
      <c r="A58" s="101" t="s">
        <v>29</v>
      </c>
      <c r="B58" s="10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72"/>
      <c r="N58" s="334"/>
      <c r="O58" s="272"/>
      <c r="P58" s="272"/>
      <c r="Q58" s="92"/>
      <c r="R58" s="93"/>
      <c r="S58" s="92"/>
      <c r="T58" s="92"/>
    </row>
    <row r="59" spans="1:20" ht="13.5" thickBot="1">
      <c r="A59" s="102" t="s">
        <v>30</v>
      </c>
      <c r="B59" s="102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71"/>
      <c r="N59" s="335"/>
      <c r="O59" s="273"/>
      <c r="P59" s="273"/>
      <c r="Q59" s="94"/>
      <c r="R59" s="94"/>
      <c r="S59" s="94"/>
      <c r="T59" s="94"/>
    </row>
    <row r="60" spans="1:20" ht="12.75">
      <c r="A60" s="122"/>
      <c r="B60" s="12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343"/>
      <c r="O60" s="288"/>
      <c r="P60" s="288"/>
      <c r="Q60" s="117"/>
      <c r="R60" s="117"/>
      <c r="S60" s="117"/>
      <c r="T60" s="117"/>
    </row>
    <row r="61" spans="1:20" ht="12.75">
      <c r="A61" s="122"/>
      <c r="B61" s="12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343"/>
      <c r="O61" s="288"/>
      <c r="P61" s="288"/>
      <c r="Q61" s="117"/>
      <c r="R61" s="117"/>
      <c r="S61" s="117"/>
      <c r="T61" s="117"/>
    </row>
    <row r="62" spans="1:16" ht="12.75">
      <c r="A62" s="103" t="s">
        <v>31</v>
      </c>
      <c r="B62" s="103"/>
      <c r="N62" s="344"/>
      <c r="O62" s="313"/>
      <c r="P62" s="289"/>
    </row>
    <row r="63" spans="14:16" ht="13.5" thickBot="1">
      <c r="N63" s="344"/>
      <c r="O63" s="313"/>
      <c r="P63" s="289"/>
    </row>
    <row r="64" spans="1:20" ht="26.25" thickBot="1">
      <c r="A64" s="151" t="s">
        <v>24</v>
      </c>
      <c r="B64" s="17"/>
      <c r="C64" s="104" t="s">
        <v>0</v>
      </c>
      <c r="D64" s="8" t="s">
        <v>1</v>
      </c>
      <c r="E64" s="9" t="s">
        <v>2</v>
      </c>
      <c r="F64" s="10" t="s">
        <v>3</v>
      </c>
      <c r="G64" s="11" t="s">
        <v>4</v>
      </c>
      <c r="H64" s="12" t="s">
        <v>5</v>
      </c>
      <c r="I64" s="13" t="s">
        <v>6</v>
      </c>
      <c r="J64" s="11" t="s">
        <v>7</v>
      </c>
      <c r="K64" s="14" t="s">
        <v>8</v>
      </c>
      <c r="L64" s="43" t="s">
        <v>9</v>
      </c>
      <c r="M64" s="97" t="s">
        <v>10</v>
      </c>
      <c r="N64" s="320" t="s">
        <v>11</v>
      </c>
      <c r="O64" s="314"/>
      <c r="P64" s="263" t="s">
        <v>12</v>
      </c>
      <c r="Q64" s="18" t="s">
        <v>13</v>
      </c>
      <c r="R64" s="13" t="s">
        <v>14</v>
      </c>
      <c r="S64" s="14" t="s">
        <v>15</v>
      </c>
      <c r="T64" s="191" t="s">
        <v>16</v>
      </c>
    </row>
    <row r="65" spans="1:20" ht="12.75">
      <c r="A65" s="143" t="s">
        <v>25</v>
      </c>
      <c r="B65" s="105"/>
      <c r="C65" s="106"/>
      <c r="D65" s="78"/>
      <c r="E65" s="76"/>
      <c r="F65" s="77"/>
      <c r="G65" s="77"/>
      <c r="H65" s="76"/>
      <c r="I65" s="76"/>
      <c r="J65" s="76"/>
      <c r="K65" s="76"/>
      <c r="L65" s="78"/>
      <c r="M65" s="78"/>
      <c r="N65" s="345">
        <f>MIN(N37,N54)</f>
        <v>0.15</v>
      </c>
      <c r="O65" s="315"/>
      <c r="P65" s="290"/>
      <c r="Q65" s="78"/>
      <c r="R65" s="78"/>
      <c r="S65" s="78">
        <f>MIN(S37,S54)</f>
        <v>0</v>
      </c>
      <c r="T65" s="78">
        <f>MIN(T37,T54)</f>
        <v>0</v>
      </c>
    </row>
    <row r="66" spans="1:20" ht="12.75">
      <c r="A66" s="107" t="s">
        <v>26</v>
      </c>
      <c r="B66" s="107"/>
      <c r="C66" s="80"/>
      <c r="D66" s="81"/>
      <c r="E66" s="84"/>
      <c r="F66" s="85"/>
      <c r="G66" s="85"/>
      <c r="H66" s="84"/>
      <c r="I66" s="84"/>
      <c r="J66" s="84"/>
      <c r="K66" s="84"/>
      <c r="L66" s="81"/>
      <c r="M66" s="81"/>
      <c r="N66" s="346">
        <f>AVERAGE(N38,N55)</f>
        <v>0.18333333333333335</v>
      </c>
      <c r="O66" s="316"/>
      <c r="P66" s="269"/>
      <c r="Q66" s="81"/>
      <c r="R66" s="81"/>
      <c r="S66" s="81">
        <f>AVERAGE(S38,S55)</f>
        <v>0</v>
      </c>
      <c r="T66" s="81">
        <f>AVERAGE(T38,T55)</f>
        <v>0</v>
      </c>
    </row>
    <row r="67" spans="1:20" ht="13.5" thickBot="1">
      <c r="A67" s="108" t="s">
        <v>27</v>
      </c>
      <c r="B67" s="144"/>
      <c r="C67" s="256"/>
      <c r="D67" s="90"/>
      <c r="E67" s="116"/>
      <c r="F67" s="99"/>
      <c r="G67" s="99"/>
      <c r="H67" s="116"/>
      <c r="I67" s="116"/>
      <c r="J67" s="116"/>
      <c r="K67" s="116"/>
      <c r="L67" s="90"/>
      <c r="M67" s="90"/>
      <c r="N67" s="347">
        <f>MAX(N39,N56)</f>
        <v>0.2</v>
      </c>
      <c r="O67" s="317"/>
      <c r="P67" s="291"/>
      <c r="Q67" s="90"/>
      <c r="R67" s="90"/>
      <c r="S67" s="90">
        <f>MAX(S39,S56)</f>
        <v>0</v>
      </c>
      <c r="T67" s="90">
        <f>MAX(T39,T56)</f>
        <v>0</v>
      </c>
    </row>
    <row r="68" spans="1:20" ht="12.75">
      <c r="A68" s="109" t="s">
        <v>28</v>
      </c>
      <c r="B68" s="10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42">
        <f>SUM(N40,N57)</f>
        <v>3</v>
      </c>
      <c r="O68" s="271"/>
      <c r="P68" s="271"/>
      <c r="Q68" s="91"/>
      <c r="R68" s="91"/>
      <c r="S68" s="91">
        <f>SUM(S40,S57)</f>
        <v>3</v>
      </c>
      <c r="T68" s="91">
        <f>SUM(T40,T57)</f>
        <v>3</v>
      </c>
    </row>
    <row r="69" spans="1:20" ht="12.75">
      <c r="A69" s="101" t="s">
        <v>29</v>
      </c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72"/>
      <c r="N69" s="334">
        <f>SUM(N41,N58)</f>
        <v>0</v>
      </c>
      <c r="O69" s="272"/>
      <c r="P69" s="272"/>
      <c r="Q69" s="92"/>
      <c r="R69" s="92"/>
      <c r="S69" s="92">
        <f>SUM(S41,S58)</f>
        <v>0</v>
      </c>
      <c r="T69" s="92">
        <f>SUM(T41,T58)</f>
        <v>0</v>
      </c>
    </row>
    <row r="70" spans="1:20" ht="13.5" thickBot="1">
      <c r="A70" s="102" t="s">
        <v>30</v>
      </c>
      <c r="B70" s="102"/>
      <c r="C70" s="94"/>
      <c r="D70" s="257"/>
      <c r="E70" s="94"/>
      <c r="F70" s="94"/>
      <c r="G70" s="94"/>
      <c r="H70" s="94"/>
      <c r="I70" s="94"/>
      <c r="J70" s="94"/>
      <c r="K70" s="94"/>
      <c r="L70" s="94"/>
      <c r="M70" s="171"/>
      <c r="N70" s="335">
        <f>N69/N68</f>
        <v>0</v>
      </c>
      <c r="O70" s="273"/>
      <c r="P70" s="273"/>
      <c r="Q70" s="94"/>
      <c r="R70" s="94"/>
      <c r="S70" s="94">
        <f>S69/S68</f>
        <v>0</v>
      </c>
      <c r="T70" s="94">
        <f>T69/T68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selection activeCell="N13" sqref="N13:N15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71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43116</v>
      </c>
      <c r="B10" s="251">
        <v>223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395">
        <v>0</v>
      </c>
      <c r="T10" s="160">
        <v>0</v>
      </c>
    </row>
    <row r="11" spans="1:20" ht="13.5" thickBot="1">
      <c r="A11" s="238">
        <v>30.01</v>
      </c>
      <c r="B11" s="361">
        <v>380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422">
        <v>0.1</v>
      </c>
      <c r="O11" s="423"/>
      <c r="P11" s="285"/>
      <c r="Q11" s="246"/>
      <c r="R11" s="394"/>
      <c r="S11" s="396">
        <v>0</v>
      </c>
      <c r="T11" s="112">
        <v>0</v>
      </c>
    </row>
    <row r="12" spans="1:20" ht="13.5" thickBot="1">
      <c r="A12" s="238">
        <v>43144</v>
      </c>
      <c r="B12" s="361">
        <v>539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372"/>
      <c r="N12" s="422">
        <v>0.1</v>
      </c>
      <c r="O12" s="423"/>
      <c r="P12" s="285"/>
      <c r="Q12" s="246"/>
      <c r="R12" s="394"/>
      <c r="S12" s="396">
        <v>0</v>
      </c>
      <c r="T12" s="112">
        <v>0</v>
      </c>
    </row>
    <row r="13" spans="1:20" ht="13.5" thickBot="1">
      <c r="A13" s="238">
        <v>43151</v>
      </c>
      <c r="B13" s="361">
        <v>680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398">
        <v>0.15</v>
      </c>
      <c r="O13" s="379"/>
      <c r="P13" s="285"/>
      <c r="Q13" s="246"/>
      <c r="R13" s="394"/>
      <c r="S13" s="396">
        <v>0</v>
      </c>
      <c r="T13" s="112">
        <v>0</v>
      </c>
    </row>
    <row r="14" spans="1:20" ht="13.5" thickBot="1">
      <c r="A14" s="238">
        <v>43166</v>
      </c>
      <c r="B14" s="361">
        <v>873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398">
        <v>0.1</v>
      </c>
      <c r="O14" s="379"/>
      <c r="P14" s="285"/>
      <c r="Q14" s="246"/>
      <c r="R14" s="394"/>
      <c r="S14" s="401">
        <v>0</v>
      </c>
      <c r="T14" s="112">
        <v>0</v>
      </c>
    </row>
    <row r="15" spans="1:20" ht="13.5" thickBot="1">
      <c r="A15" s="238">
        <v>43180</v>
      </c>
      <c r="B15" s="361">
        <v>1069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398">
        <v>0.1</v>
      </c>
      <c r="O15" s="379"/>
      <c r="P15" s="285"/>
      <c r="Q15" s="246"/>
      <c r="R15" s="195"/>
      <c r="S15" s="402">
        <v>0</v>
      </c>
      <c r="T15" s="112">
        <v>0</v>
      </c>
    </row>
    <row r="16" spans="1:20" ht="13.5" thickBot="1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378"/>
      <c r="O16" s="379"/>
      <c r="P16" s="285"/>
      <c r="Q16" s="246"/>
      <c r="R16" s="195"/>
      <c r="S16" s="53"/>
      <c r="T16" s="112"/>
    </row>
    <row r="17" spans="1:20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78"/>
      <c r="O17" s="379"/>
      <c r="P17" s="285"/>
      <c r="Q17" s="246"/>
      <c r="R17" s="195"/>
      <c r="S17" s="112"/>
      <c r="T17" s="112"/>
    </row>
    <row r="18" spans="1:20" ht="12.75">
      <c r="A18" s="173" t="s">
        <v>25</v>
      </c>
      <c r="B18" s="174"/>
      <c r="C18" s="174"/>
      <c r="D18" s="174"/>
      <c r="E18" s="174"/>
      <c r="F18" s="174"/>
      <c r="G18" s="174"/>
      <c r="H18" s="190"/>
      <c r="I18" s="174"/>
      <c r="J18" s="174"/>
      <c r="K18" s="184"/>
      <c r="L18" s="190"/>
      <c r="M18" s="190"/>
      <c r="N18" s="331">
        <f>MIN(N10:N17)</f>
        <v>0.1</v>
      </c>
      <c r="O18" s="304"/>
      <c r="P18" s="286"/>
      <c r="Q18" s="190"/>
      <c r="R18" s="190"/>
      <c r="S18" s="190">
        <f>MIN(S10:S17)</f>
        <v>0</v>
      </c>
      <c r="T18" s="190">
        <f>MIN(T10:T17)</f>
        <v>0</v>
      </c>
    </row>
    <row r="19" spans="1:20" ht="12.75">
      <c r="A19" s="176" t="s">
        <v>26</v>
      </c>
      <c r="B19" s="79"/>
      <c r="C19" s="80"/>
      <c r="D19" s="81"/>
      <c r="E19" s="82"/>
      <c r="F19" s="82"/>
      <c r="G19" s="82"/>
      <c r="H19" s="83"/>
      <c r="I19" s="82"/>
      <c r="J19" s="82"/>
      <c r="K19" s="82"/>
      <c r="L19" s="83"/>
      <c r="M19" s="83"/>
      <c r="N19" s="332">
        <f>AVERAGE(N10:N17)</f>
        <v>0.10833333333333334</v>
      </c>
      <c r="O19" s="295"/>
      <c r="P19" s="277"/>
      <c r="Q19" s="83"/>
      <c r="R19" s="83"/>
      <c r="S19" s="83">
        <f>AVERAGE(S10:S17)</f>
        <v>0</v>
      </c>
      <c r="T19" s="83">
        <f>AVERAGE(T10:T17)</f>
        <v>0</v>
      </c>
    </row>
    <row r="20" spans="1:20" ht="13.5" thickBot="1">
      <c r="A20" s="162" t="s">
        <v>27</v>
      </c>
      <c r="B20" s="177"/>
      <c r="C20" s="177"/>
      <c r="D20" s="177"/>
      <c r="E20" s="183"/>
      <c r="F20" s="183"/>
      <c r="G20" s="183"/>
      <c r="H20" s="182"/>
      <c r="I20" s="183"/>
      <c r="J20" s="183"/>
      <c r="K20" s="183"/>
      <c r="L20" s="182"/>
      <c r="M20" s="182"/>
      <c r="N20" s="333">
        <f>MAX(N10:N17)</f>
        <v>0.15</v>
      </c>
      <c r="O20" s="305"/>
      <c r="P20" s="287"/>
      <c r="Q20" s="182"/>
      <c r="R20" s="182"/>
      <c r="S20" s="182">
        <f>MAX(S10:S17)</f>
        <v>0</v>
      </c>
      <c r="T20" s="182">
        <f>MAX(T10:T17)</f>
        <v>0</v>
      </c>
    </row>
    <row r="21" spans="1:20" ht="12.75">
      <c r="A21" s="100" t="s">
        <v>28</v>
      </c>
      <c r="B21" s="10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334">
        <f>COUNT(N10:N17)</f>
        <v>6</v>
      </c>
      <c r="O21" s="272"/>
      <c r="P21" s="272"/>
      <c r="Q21" s="92"/>
      <c r="R21" s="92"/>
      <c r="S21" s="92">
        <f>COUNT(S10:S17)</f>
        <v>6</v>
      </c>
      <c r="T21" s="92">
        <f>COUNT(T10:T17)</f>
        <v>6</v>
      </c>
    </row>
    <row r="22" spans="1:20" ht="12.75">
      <c r="A22" s="101" t="s">
        <v>29</v>
      </c>
      <c r="B22" s="10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334">
        <f>COUNTIF(N10:N17,"&lt;0.10")</f>
        <v>0</v>
      </c>
      <c r="O22" s="272"/>
      <c r="P22" s="272"/>
      <c r="Q22" s="92"/>
      <c r="R22" s="92"/>
      <c r="S22" s="92">
        <f>COUNTIF(S10:S17,"&gt;0")</f>
        <v>0</v>
      </c>
      <c r="T22" s="92">
        <f>COUNTIF(T10:T17,"&gt;0")</f>
        <v>0</v>
      </c>
    </row>
    <row r="23" spans="1:20" ht="13.5" thickBot="1">
      <c r="A23" s="102" t="s">
        <v>30</v>
      </c>
      <c r="B23" s="102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335">
        <f>N22/N21</f>
        <v>0</v>
      </c>
      <c r="O23" s="273"/>
      <c r="P23" s="273"/>
      <c r="Q23" s="94"/>
      <c r="R23" s="94"/>
      <c r="S23" s="94">
        <f>S22/S21</f>
        <v>0</v>
      </c>
      <c r="T23" s="94">
        <f>T22/T21</f>
        <v>0</v>
      </c>
    </row>
    <row r="24" spans="1:20" ht="12.75">
      <c r="A24" s="1"/>
      <c r="B24" s="1"/>
      <c r="C24" s="1"/>
      <c r="D24" s="95"/>
      <c r="E24" s="41"/>
      <c r="F24" s="1"/>
      <c r="G24" s="1"/>
      <c r="H24" s="41"/>
      <c r="I24" s="41"/>
      <c r="J24" s="41"/>
      <c r="K24" s="41"/>
      <c r="L24" s="1"/>
      <c r="M24" s="1"/>
      <c r="N24" s="318"/>
      <c r="O24" s="275"/>
      <c r="P24" s="275"/>
      <c r="Q24" s="95"/>
      <c r="R24" s="95"/>
      <c r="S24" s="95"/>
      <c r="T24" s="95"/>
    </row>
    <row r="25" spans="1:20" ht="12.75">
      <c r="A25" s="42" t="s">
        <v>44</v>
      </c>
      <c r="B25" s="42"/>
      <c r="C25" s="1"/>
      <c r="D25" s="95"/>
      <c r="E25" s="41"/>
      <c r="F25" s="1"/>
      <c r="G25" s="95"/>
      <c r="H25" s="119"/>
      <c r="I25" s="41"/>
      <c r="J25" s="41"/>
      <c r="K25" s="41"/>
      <c r="L25" s="1"/>
      <c r="M25" s="1"/>
      <c r="N25" s="318"/>
      <c r="O25" s="306"/>
      <c r="P25" s="275"/>
      <c r="Q25" s="95"/>
      <c r="R25" s="95"/>
      <c r="S25" s="95"/>
      <c r="T25" s="95"/>
    </row>
    <row r="26" spans="1:20" ht="13.5" thickBot="1">
      <c r="A26" s="1"/>
      <c r="B26" s="1"/>
      <c r="C26" s="1"/>
      <c r="D26" s="95"/>
      <c r="E26" s="41"/>
      <c r="F26" s="1"/>
      <c r="G26" s="95"/>
      <c r="H26" s="119"/>
      <c r="I26" s="41"/>
      <c r="J26" s="41"/>
      <c r="K26" s="41"/>
      <c r="L26" s="1"/>
      <c r="M26" s="1"/>
      <c r="N26" s="318"/>
      <c r="O26" s="306"/>
      <c r="P26" s="275"/>
      <c r="Q26" s="95"/>
      <c r="R26" s="95"/>
      <c r="S26" s="95"/>
      <c r="T26" s="95"/>
    </row>
    <row r="27" spans="1:20" ht="26.25" thickBot="1">
      <c r="A27" s="151" t="s">
        <v>24</v>
      </c>
      <c r="B27" s="151" t="s">
        <v>33</v>
      </c>
      <c r="C27" s="7" t="s">
        <v>0</v>
      </c>
      <c r="D27" s="8" t="s">
        <v>1</v>
      </c>
      <c r="E27" s="9" t="s">
        <v>2</v>
      </c>
      <c r="F27" s="10" t="s">
        <v>3</v>
      </c>
      <c r="G27" s="11" t="s">
        <v>4</v>
      </c>
      <c r="H27" s="12" t="s">
        <v>5</v>
      </c>
      <c r="I27" s="13" t="s">
        <v>6</v>
      </c>
      <c r="J27" s="11" t="s">
        <v>7</v>
      </c>
      <c r="K27" s="14" t="s">
        <v>8</v>
      </c>
      <c r="L27" s="43" t="s">
        <v>9</v>
      </c>
      <c r="M27" s="44" t="s">
        <v>10</v>
      </c>
      <c r="N27" s="320" t="s">
        <v>11</v>
      </c>
      <c r="O27" s="292"/>
      <c r="P27" s="263" t="s">
        <v>12</v>
      </c>
      <c r="Q27" s="18" t="s">
        <v>13</v>
      </c>
      <c r="R27" s="13" t="s">
        <v>14</v>
      </c>
      <c r="S27" s="14" t="s">
        <v>15</v>
      </c>
      <c r="T27" s="191" t="s">
        <v>16</v>
      </c>
    </row>
    <row r="28" spans="1:20" ht="12.75">
      <c r="A28" s="1"/>
      <c r="B28" s="1"/>
      <c r="C28" s="424"/>
      <c r="D28" s="1"/>
      <c r="E28" s="425"/>
      <c r="F28" s="426"/>
      <c r="G28" s="427"/>
      <c r="H28" s="428"/>
      <c r="I28" s="429"/>
      <c r="J28" s="427"/>
      <c r="K28" s="430"/>
      <c r="L28" s="431"/>
      <c r="M28" s="432"/>
      <c r="N28" s="433"/>
      <c r="O28" s="434"/>
      <c r="P28" s="435"/>
      <c r="Q28" s="436"/>
      <c r="R28" s="429"/>
      <c r="S28" s="437"/>
      <c r="T28" s="438"/>
    </row>
    <row r="29" spans="1:20" ht="12.75">
      <c r="A29" s="1"/>
      <c r="B29" s="1"/>
      <c r="C29" s="424"/>
      <c r="D29" s="1"/>
      <c r="E29" s="425"/>
      <c r="F29" s="426"/>
      <c r="G29" s="427"/>
      <c r="H29" s="428"/>
      <c r="I29" s="429"/>
      <c r="J29" s="427"/>
      <c r="K29" s="430"/>
      <c r="L29" s="431"/>
      <c r="M29" s="432"/>
      <c r="N29" s="433"/>
      <c r="O29" s="434"/>
      <c r="P29" s="435"/>
      <c r="Q29" s="436"/>
      <c r="R29" s="429"/>
      <c r="S29" s="437"/>
      <c r="T29" s="438"/>
    </row>
    <row r="30" spans="1:20" ht="12.75">
      <c r="A30" s="158"/>
      <c r="B30" s="254"/>
      <c r="C30" s="58"/>
      <c r="D30" s="54"/>
      <c r="E30" s="121"/>
      <c r="F30" s="47"/>
      <c r="G30" s="45"/>
      <c r="H30" s="141"/>
      <c r="I30" s="140"/>
      <c r="J30" s="45"/>
      <c r="K30" s="127"/>
      <c r="L30" s="50"/>
      <c r="M30" s="51"/>
      <c r="N30" s="336"/>
      <c r="O30" s="307"/>
      <c r="P30" s="274"/>
      <c r="Q30" s="48"/>
      <c r="R30" s="52"/>
      <c r="S30" s="52"/>
      <c r="T30" s="52"/>
    </row>
    <row r="31" spans="1:20" ht="13.5" thickBot="1">
      <c r="A31" s="197"/>
      <c r="B31" s="253"/>
      <c r="C31" s="139"/>
      <c r="D31" s="59"/>
      <c r="E31" s="113"/>
      <c r="F31" s="61"/>
      <c r="G31" s="55"/>
      <c r="H31" s="146"/>
      <c r="I31" s="149"/>
      <c r="J31" s="55"/>
      <c r="K31" s="114"/>
      <c r="L31" s="56"/>
      <c r="M31" s="57"/>
      <c r="N31" s="337"/>
      <c r="O31" s="308"/>
      <c r="P31" s="276"/>
      <c r="Q31" s="62"/>
      <c r="R31" s="52"/>
      <c r="S31" s="52"/>
      <c r="T31" s="52"/>
    </row>
    <row r="32" spans="1:20" ht="12.75">
      <c r="A32" s="173" t="s">
        <v>25</v>
      </c>
      <c r="B32" s="72"/>
      <c r="C32" s="106"/>
      <c r="D32" s="72"/>
      <c r="E32" s="73"/>
      <c r="F32" s="72"/>
      <c r="G32" s="72"/>
      <c r="H32" s="75"/>
      <c r="I32" s="73"/>
      <c r="J32" s="73"/>
      <c r="K32" s="73"/>
      <c r="L32" s="74"/>
      <c r="M32" s="74"/>
      <c r="N32" s="340"/>
      <c r="O32" s="311"/>
      <c r="P32" s="268"/>
      <c r="Q32" s="72"/>
      <c r="R32" s="72"/>
      <c r="S32" s="72"/>
      <c r="T32" s="72"/>
    </row>
    <row r="33" spans="1:20" ht="12.75">
      <c r="A33" s="176" t="s">
        <v>26</v>
      </c>
      <c r="B33" s="79"/>
      <c r="C33" s="80"/>
      <c r="D33" s="81"/>
      <c r="E33" s="115"/>
      <c r="F33" s="84"/>
      <c r="G33" s="84"/>
      <c r="H33" s="82"/>
      <c r="I33" s="82"/>
      <c r="J33" s="82"/>
      <c r="K33" s="82"/>
      <c r="L33" s="83"/>
      <c r="M33" s="83"/>
      <c r="N33" s="332"/>
      <c r="O33" s="295"/>
      <c r="P33" s="269"/>
      <c r="Q33" s="81"/>
      <c r="R33" s="81"/>
      <c r="S33" s="81"/>
      <c r="T33" s="81"/>
    </row>
    <row r="34" spans="1:20" ht="13.5" thickBot="1">
      <c r="A34" s="86" t="s">
        <v>27</v>
      </c>
      <c r="B34" s="86"/>
      <c r="C34" s="148"/>
      <c r="D34" s="86"/>
      <c r="E34" s="87"/>
      <c r="F34" s="89"/>
      <c r="G34" s="89"/>
      <c r="H34" s="88"/>
      <c r="I34" s="87"/>
      <c r="J34" s="87"/>
      <c r="K34" s="87"/>
      <c r="L34" s="86"/>
      <c r="M34" s="86"/>
      <c r="N34" s="341"/>
      <c r="O34" s="312"/>
      <c r="P34" s="270"/>
      <c r="Q34" s="86"/>
      <c r="R34" s="86"/>
      <c r="S34" s="86"/>
      <c r="T34" s="86"/>
    </row>
    <row r="35" spans="1:20" ht="12.75">
      <c r="A35" s="100" t="s">
        <v>28</v>
      </c>
      <c r="B35" s="10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342"/>
      <c r="O35" s="271"/>
      <c r="P35" s="271"/>
      <c r="Q35" s="91"/>
      <c r="R35" s="91"/>
      <c r="S35" s="91"/>
      <c r="T35" s="91"/>
    </row>
    <row r="36" spans="1:20" ht="12.75">
      <c r="A36" s="101" t="s">
        <v>29</v>
      </c>
      <c r="B36" s="10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392"/>
      <c r="N36" s="334"/>
      <c r="O36" s="272"/>
      <c r="P36" s="272"/>
      <c r="Q36" s="92"/>
      <c r="R36" s="93"/>
      <c r="S36" s="92"/>
      <c r="T36" s="92"/>
    </row>
    <row r="37" spans="1:20" ht="13.5" thickBot="1">
      <c r="A37" s="102" t="s">
        <v>30</v>
      </c>
      <c r="B37" s="102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393"/>
      <c r="N37" s="335"/>
      <c r="O37" s="273"/>
      <c r="P37" s="273"/>
      <c r="Q37" s="94"/>
      <c r="R37" s="94"/>
      <c r="S37" s="94"/>
      <c r="T37" s="94"/>
    </row>
    <row r="38" spans="1:20" ht="12.75">
      <c r="A38" s="122"/>
      <c r="B38" s="122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43"/>
      <c r="O38" s="288"/>
      <c r="P38" s="288"/>
      <c r="Q38" s="117"/>
      <c r="R38" s="117"/>
      <c r="S38" s="117"/>
      <c r="T38" s="117"/>
    </row>
    <row r="39" spans="1:20" ht="12.75">
      <c r="A39" s="122"/>
      <c r="B39" s="12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343"/>
      <c r="O39" s="288"/>
      <c r="P39" s="288"/>
      <c r="Q39" s="117"/>
      <c r="R39" s="117"/>
      <c r="S39" s="117"/>
      <c r="T39" s="117"/>
    </row>
    <row r="40" spans="1:16" ht="12.75">
      <c r="A40" s="103" t="s">
        <v>31</v>
      </c>
      <c r="B40" s="103"/>
      <c r="N40" s="344"/>
      <c r="O40" s="313"/>
      <c r="P40" s="289"/>
    </row>
    <row r="41" spans="14:16" ht="13.5" thickBot="1">
      <c r="N41" s="344"/>
      <c r="O41" s="313"/>
      <c r="P41" s="289"/>
    </row>
    <row r="42" spans="1:20" ht="26.25" thickBot="1">
      <c r="A42" s="151" t="s">
        <v>24</v>
      </c>
      <c r="B42" s="17"/>
      <c r="C42" s="104" t="s">
        <v>0</v>
      </c>
      <c r="D42" s="8" t="s">
        <v>1</v>
      </c>
      <c r="E42" s="9" t="s">
        <v>2</v>
      </c>
      <c r="F42" s="10" t="s">
        <v>3</v>
      </c>
      <c r="G42" s="11" t="s">
        <v>4</v>
      </c>
      <c r="H42" s="12" t="s">
        <v>5</v>
      </c>
      <c r="I42" s="13" t="s">
        <v>6</v>
      </c>
      <c r="J42" s="11" t="s">
        <v>7</v>
      </c>
      <c r="K42" s="14" t="s">
        <v>8</v>
      </c>
      <c r="L42" s="43" t="s">
        <v>9</v>
      </c>
      <c r="M42" s="97" t="s">
        <v>10</v>
      </c>
      <c r="N42" s="320" t="s">
        <v>11</v>
      </c>
      <c r="O42" s="314"/>
      <c r="P42" s="263" t="s">
        <v>12</v>
      </c>
      <c r="Q42" s="18" t="s">
        <v>13</v>
      </c>
      <c r="R42" s="13" t="s">
        <v>14</v>
      </c>
      <c r="S42" s="14" t="s">
        <v>15</v>
      </c>
      <c r="T42" s="191" t="s">
        <v>16</v>
      </c>
    </row>
    <row r="43" spans="1:20" ht="12.75">
      <c r="A43" s="143" t="s">
        <v>25</v>
      </c>
      <c r="B43" s="105"/>
      <c r="C43" s="106"/>
      <c r="D43" s="78"/>
      <c r="E43" s="76"/>
      <c r="F43" s="77"/>
      <c r="G43" s="77"/>
      <c r="H43" s="76"/>
      <c r="I43" s="76"/>
      <c r="J43" s="76"/>
      <c r="K43" s="76"/>
      <c r="L43" s="78"/>
      <c r="M43" s="78"/>
      <c r="N43" s="345">
        <f>MIN(N18,N32)</f>
        <v>0.1</v>
      </c>
      <c r="O43" s="315"/>
      <c r="P43" s="290"/>
      <c r="Q43" s="78"/>
      <c r="R43" s="78"/>
      <c r="S43" s="78">
        <f>MIN(S18,S32)</f>
        <v>0</v>
      </c>
      <c r="T43" s="78">
        <f>MIN(T18,T32)</f>
        <v>0</v>
      </c>
    </row>
    <row r="44" spans="1:20" ht="12.75">
      <c r="A44" s="107" t="s">
        <v>26</v>
      </c>
      <c r="B44" s="107"/>
      <c r="C44" s="80"/>
      <c r="D44" s="81"/>
      <c r="E44" s="84"/>
      <c r="F44" s="85"/>
      <c r="G44" s="85"/>
      <c r="H44" s="84"/>
      <c r="I44" s="84"/>
      <c r="J44" s="84"/>
      <c r="K44" s="84"/>
      <c r="L44" s="81"/>
      <c r="M44" s="81"/>
      <c r="N44" s="346">
        <f>AVERAGE(N19,N33)</f>
        <v>0.10833333333333334</v>
      </c>
      <c r="O44" s="316"/>
      <c r="P44" s="269"/>
      <c r="Q44" s="81"/>
      <c r="R44" s="81"/>
      <c r="S44" s="81">
        <f>AVERAGE(S19,S33)</f>
        <v>0</v>
      </c>
      <c r="T44" s="81">
        <f>AVERAGE(T19,T33)</f>
        <v>0</v>
      </c>
    </row>
    <row r="45" spans="1:20" ht="13.5" thickBot="1">
      <c r="A45" s="108" t="s">
        <v>27</v>
      </c>
      <c r="B45" s="144"/>
      <c r="C45" s="256"/>
      <c r="D45" s="90"/>
      <c r="E45" s="116"/>
      <c r="F45" s="99"/>
      <c r="G45" s="99"/>
      <c r="H45" s="116"/>
      <c r="I45" s="116"/>
      <c r="J45" s="116"/>
      <c r="K45" s="116"/>
      <c r="L45" s="90"/>
      <c r="M45" s="90"/>
      <c r="N45" s="347">
        <f>MAX(N20,N34)</f>
        <v>0.15</v>
      </c>
      <c r="O45" s="317"/>
      <c r="P45" s="291"/>
      <c r="Q45" s="90"/>
      <c r="R45" s="90"/>
      <c r="S45" s="90">
        <f>MAX(S20,S34)</f>
        <v>0</v>
      </c>
      <c r="T45" s="90">
        <f>MAX(T20,T34)</f>
        <v>0</v>
      </c>
    </row>
    <row r="46" spans="1:20" ht="12.75">
      <c r="A46" s="109" t="s">
        <v>28</v>
      </c>
      <c r="B46" s="109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342">
        <f>SUM(N21,N35)</f>
        <v>6</v>
      </c>
      <c r="O46" s="271"/>
      <c r="P46" s="271"/>
      <c r="Q46" s="91"/>
      <c r="R46" s="91"/>
      <c r="S46" s="91">
        <f>SUM(S21,S35)</f>
        <v>6</v>
      </c>
      <c r="T46" s="91">
        <f>SUM(T21,T35)</f>
        <v>6</v>
      </c>
    </row>
    <row r="47" spans="1:20" ht="12.75">
      <c r="A47" s="101" t="s">
        <v>29</v>
      </c>
      <c r="B47" s="10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392"/>
      <c r="N47" s="334">
        <f>SUM(N22,N36)</f>
        <v>0</v>
      </c>
      <c r="O47" s="272"/>
      <c r="P47" s="272"/>
      <c r="Q47" s="92"/>
      <c r="R47" s="92"/>
      <c r="S47" s="92">
        <f>SUM(S22,S36)</f>
        <v>0</v>
      </c>
      <c r="T47" s="92">
        <f>SUM(T22,T36)</f>
        <v>0</v>
      </c>
    </row>
    <row r="48" spans="1:20" ht="13.5" thickBot="1">
      <c r="A48" s="102" t="s">
        <v>30</v>
      </c>
      <c r="B48" s="102"/>
      <c r="C48" s="94"/>
      <c r="D48" s="257"/>
      <c r="E48" s="94"/>
      <c r="F48" s="94"/>
      <c r="G48" s="94"/>
      <c r="H48" s="94"/>
      <c r="I48" s="94"/>
      <c r="J48" s="94"/>
      <c r="K48" s="94"/>
      <c r="L48" s="94"/>
      <c r="M48" s="393"/>
      <c r="N48" s="335">
        <f>N47/N46</f>
        <v>0</v>
      </c>
      <c r="O48" s="273"/>
      <c r="P48" s="273"/>
      <c r="Q48" s="94"/>
      <c r="R48" s="94"/>
      <c r="S48" s="94">
        <f>S47/S46</f>
        <v>0</v>
      </c>
      <c r="T48" s="94">
        <f>T47/T46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T24" sqref="T24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72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1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  <c r="U3" s="377" t="s">
        <v>47</v>
      </c>
    </row>
    <row r="4" spans="1:21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  <c r="U4" s="27">
        <v>0</v>
      </c>
    </row>
    <row r="5" spans="1:21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  <c r="U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1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  <c r="U9" s="377" t="s">
        <v>47</v>
      </c>
    </row>
    <row r="10" spans="1:21" ht="13.5" thickBot="1">
      <c r="A10" s="158">
        <v>43116</v>
      </c>
      <c r="B10" s="251">
        <v>224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395">
        <v>0</v>
      </c>
      <c r="T10" s="160">
        <v>0</v>
      </c>
      <c r="U10" s="157"/>
    </row>
    <row r="11" spans="1:21" ht="13.5" thickBot="1">
      <c r="A11" s="238">
        <v>30.01</v>
      </c>
      <c r="B11" s="361">
        <v>381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422">
        <v>0.1</v>
      </c>
      <c r="O11" s="379"/>
      <c r="P11" s="285"/>
      <c r="Q11" s="246"/>
      <c r="R11" s="394"/>
      <c r="S11" s="396">
        <v>0</v>
      </c>
      <c r="T11" s="395">
        <v>0</v>
      </c>
      <c r="U11" s="196"/>
    </row>
    <row r="12" spans="1:21" ht="12.75">
      <c r="A12" s="238">
        <v>43144</v>
      </c>
      <c r="B12" s="361">
        <v>538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372"/>
      <c r="N12" s="422">
        <v>0.1</v>
      </c>
      <c r="O12" s="379"/>
      <c r="P12" s="285"/>
      <c r="Q12" s="246"/>
      <c r="R12" s="195"/>
      <c r="S12" s="399">
        <v>0</v>
      </c>
      <c r="T12" s="396">
        <v>0</v>
      </c>
      <c r="U12" s="441"/>
    </row>
    <row r="13" spans="1:21" ht="13.5" thickBot="1">
      <c r="A13" s="238">
        <v>43152</v>
      </c>
      <c r="B13" s="361">
        <v>679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378">
        <v>0.1</v>
      </c>
      <c r="O13" s="379"/>
      <c r="P13" s="285"/>
      <c r="Q13" s="246"/>
      <c r="R13" s="394"/>
      <c r="S13" s="396">
        <v>0</v>
      </c>
      <c r="T13" s="53">
        <v>0</v>
      </c>
      <c r="U13" s="157"/>
    </row>
    <row r="14" spans="1:21" ht="13.5" thickBot="1">
      <c r="A14" s="238">
        <v>43166</v>
      </c>
      <c r="B14" s="361">
        <v>872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378">
        <v>0.1</v>
      </c>
      <c r="O14" s="379"/>
      <c r="P14" s="285"/>
      <c r="Q14" s="246"/>
      <c r="R14" s="394"/>
      <c r="S14" s="401">
        <v>0</v>
      </c>
      <c r="T14" s="112">
        <v>0</v>
      </c>
      <c r="U14" s="157"/>
    </row>
    <row r="15" spans="1:21" ht="13.5" thickBot="1">
      <c r="A15" s="238">
        <v>43180</v>
      </c>
      <c r="B15" s="361">
        <v>1068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378">
        <v>0.1</v>
      </c>
      <c r="O15" s="379"/>
      <c r="P15" s="285"/>
      <c r="Q15" s="246"/>
      <c r="R15" s="394"/>
      <c r="S15" s="402">
        <v>0</v>
      </c>
      <c r="T15" s="112">
        <v>0</v>
      </c>
      <c r="U15" s="157"/>
    </row>
    <row r="16" spans="1:21" ht="13.5" thickBot="1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378"/>
      <c r="O16" s="379"/>
      <c r="P16" s="285"/>
      <c r="Q16" s="246"/>
      <c r="R16" s="394"/>
      <c r="S16" s="402"/>
      <c r="T16" s="112"/>
      <c r="U16" s="157"/>
    </row>
    <row r="17" spans="1:21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78"/>
      <c r="O17" s="379"/>
      <c r="P17" s="285"/>
      <c r="Q17" s="246"/>
      <c r="R17" s="394"/>
      <c r="S17" s="402"/>
      <c r="T17" s="112"/>
      <c r="U17" s="157"/>
    </row>
    <row r="18" spans="1:21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372"/>
      <c r="N18" s="378"/>
      <c r="O18" s="379"/>
      <c r="P18" s="285"/>
      <c r="Q18" s="246"/>
      <c r="R18" s="394"/>
      <c r="S18" s="402"/>
      <c r="T18" s="112"/>
      <c r="U18" s="157"/>
    </row>
    <row r="19" spans="1:21" ht="13.5" thickBot="1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372"/>
      <c r="N19" s="378"/>
      <c r="O19" s="379"/>
      <c r="P19" s="285"/>
      <c r="Q19" s="246"/>
      <c r="R19" s="195"/>
      <c r="S19" s="402"/>
      <c r="T19" s="112"/>
      <c r="U19" s="157"/>
    </row>
    <row r="20" spans="1:21" ht="12.75">
      <c r="A20" s="173" t="s">
        <v>25</v>
      </c>
      <c r="B20" s="174"/>
      <c r="C20" s="174"/>
      <c r="D20" s="174"/>
      <c r="E20" s="174"/>
      <c r="F20" s="174"/>
      <c r="G20" s="174"/>
      <c r="H20" s="190"/>
      <c r="I20" s="174"/>
      <c r="J20" s="174"/>
      <c r="K20" s="184"/>
      <c r="L20" s="190"/>
      <c r="M20" s="190"/>
      <c r="N20" s="331">
        <f>MIN(N10:N19)</f>
        <v>0.1</v>
      </c>
      <c r="O20" s="304"/>
      <c r="P20" s="286"/>
      <c r="Q20" s="190"/>
      <c r="R20" s="190"/>
      <c r="S20" s="190">
        <f>MIN(S10:S19)</f>
        <v>0</v>
      </c>
      <c r="T20" s="190">
        <f>MIN(T10:T19)</f>
        <v>0</v>
      </c>
      <c r="U20" s="190"/>
    </row>
    <row r="21" spans="1:21" ht="12.75">
      <c r="A21" s="176" t="s">
        <v>26</v>
      </c>
      <c r="B21" s="79"/>
      <c r="C21" s="80"/>
      <c r="D21" s="81"/>
      <c r="E21" s="82"/>
      <c r="F21" s="82"/>
      <c r="G21" s="82"/>
      <c r="H21" s="83"/>
      <c r="I21" s="82"/>
      <c r="J21" s="82"/>
      <c r="K21" s="82"/>
      <c r="L21" s="83"/>
      <c r="M21" s="83"/>
      <c r="N21" s="332">
        <f>AVERAGE(N10:N19)</f>
        <v>0.09999999999999999</v>
      </c>
      <c r="O21" s="295"/>
      <c r="P21" s="277"/>
      <c r="Q21" s="83"/>
      <c r="R21" s="83"/>
      <c r="S21" s="83">
        <f>AVERAGE(S10:S19)</f>
        <v>0</v>
      </c>
      <c r="T21" s="83">
        <f>AVERAGE(T10:T19)</f>
        <v>0</v>
      </c>
      <c r="U21" s="83"/>
    </row>
    <row r="22" spans="1:21" ht="13.5" thickBot="1">
      <c r="A22" s="162" t="s">
        <v>27</v>
      </c>
      <c r="B22" s="177"/>
      <c r="C22" s="177"/>
      <c r="D22" s="177"/>
      <c r="E22" s="183"/>
      <c r="F22" s="183"/>
      <c r="G22" s="183"/>
      <c r="H22" s="182"/>
      <c r="I22" s="183"/>
      <c r="J22" s="183"/>
      <c r="K22" s="183"/>
      <c r="L22" s="182"/>
      <c r="M22" s="182"/>
      <c r="N22" s="333">
        <f>MAX(N10:N19)</f>
        <v>0.1</v>
      </c>
      <c r="O22" s="305"/>
      <c r="P22" s="287"/>
      <c r="Q22" s="182"/>
      <c r="R22" s="182"/>
      <c r="S22" s="182">
        <f>MAX(S10:S19)</f>
        <v>0</v>
      </c>
      <c r="T22" s="182">
        <f>MAX(T10:T19)</f>
        <v>0</v>
      </c>
      <c r="U22" s="182"/>
    </row>
    <row r="23" spans="1:21" ht="12.75">
      <c r="A23" s="100" t="s">
        <v>28</v>
      </c>
      <c r="B23" s="100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334">
        <f>COUNT(N10:N19)</f>
        <v>6</v>
      </c>
      <c r="O23" s="272"/>
      <c r="P23" s="272"/>
      <c r="Q23" s="92"/>
      <c r="R23" s="92"/>
      <c r="S23" s="92">
        <f>COUNT(S10:S19)</f>
        <v>6</v>
      </c>
      <c r="T23" s="92">
        <f>COUNT(T10:T19)</f>
        <v>6</v>
      </c>
      <c r="U23" s="92">
        <v>0</v>
      </c>
    </row>
    <row r="24" spans="1:21" ht="12.75">
      <c r="A24" s="101" t="s">
        <v>29</v>
      </c>
      <c r="B24" s="10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334">
        <f>COUNTIF(N10:N19,"&lt;0.10")</f>
        <v>0</v>
      </c>
      <c r="O24" s="272"/>
      <c r="P24" s="272"/>
      <c r="Q24" s="92"/>
      <c r="R24" s="92"/>
      <c r="S24" s="92">
        <f>COUNTIF(S10:S19,"&gt;0")</f>
        <v>0</v>
      </c>
      <c r="T24" s="92">
        <f>COUNTIF(T10:T19,"&gt;0")</f>
        <v>0</v>
      </c>
      <c r="U24" s="92">
        <v>0</v>
      </c>
    </row>
    <row r="25" spans="1:21" ht="13.5" thickBot="1">
      <c r="A25" s="102" t="s">
        <v>30</v>
      </c>
      <c r="B25" s="102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335">
        <f>N24/N23</f>
        <v>0</v>
      </c>
      <c r="O25" s="273"/>
      <c r="P25" s="273"/>
      <c r="Q25" s="94"/>
      <c r="R25" s="94"/>
      <c r="S25" s="94">
        <f>S24/S23</f>
        <v>0</v>
      </c>
      <c r="T25" s="94">
        <f>T24/T23</f>
        <v>0</v>
      </c>
      <c r="U25" s="94">
        <v>0</v>
      </c>
    </row>
    <row r="26" spans="1:20" ht="12.75">
      <c r="A26" s="1"/>
      <c r="B26" s="1"/>
      <c r="C26" s="1"/>
      <c r="D26" s="95"/>
      <c r="E26" s="41"/>
      <c r="F26" s="1"/>
      <c r="G26" s="1"/>
      <c r="H26" s="41"/>
      <c r="I26" s="41"/>
      <c r="J26" s="41"/>
      <c r="K26" s="41"/>
      <c r="L26" s="1"/>
      <c r="M26" s="1"/>
      <c r="N26" s="318"/>
      <c r="O26" s="275"/>
      <c r="P26" s="275"/>
      <c r="Q26" s="95"/>
      <c r="R26" s="95"/>
      <c r="S26" s="95"/>
      <c r="T26" s="95"/>
    </row>
    <row r="27" spans="1:20" ht="12.75">
      <c r="A27" s="42" t="s">
        <v>44</v>
      </c>
      <c r="B27" s="42"/>
      <c r="C27" s="1"/>
      <c r="D27" s="95"/>
      <c r="E27" s="41"/>
      <c r="F27" s="1"/>
      <c r="G27" s="95"/>
      <c r="H27" s="119"/>
      <c r="I27" s="41"/>
      <c r="J27" s="41"/>
      <c r="K27" s="41"/>
      <c r="L27" s="1"/>
      <c r="M27" s="1"/>
      <c r="N27" s="318"/>
      <c r="O27" s="306"/>
      <c r="P27" s="275"/>
      <c r="Q27" s="95"/>
      <c r="R27" s="95"/>
      <c r="S27" s="95"/>
      <c r="T27" s="95"/>
    </row>
    <row r="28" spans="1:20" ht="13.5" thickBot="1">
      <c r="A28" s="1"/>
      <c r="B28" s="1"/>
      <c r="C28" s="1"/>
      <c r="D28" s="95"/>
      <c r="E28" s="41"/>
      <c r="F28" s="1"/>
      <c r="G28" s="95"/>
      <c r="H28" s="119"/>
      <c r="I28" s="41"/>
      <c r="J28" s="41"/>
      <c r="K28" s="41"/>
      <c r="L28" s="1"/>
      <c r="M28" s="1"/>
      <c r="N28" s="318"/>
      <c r="O28" s="306"/>
      <c r="P28" s="275"/>
      <c r="Q28" s="95"/>
      <c r="R28" s="95"/>
      <c r="S28" s="95"/>
      <c r="T28" s="95"/>
    </row>
    <row r="29" spans="1:21" ht="26.25" thickBot="1">
      <c r="A29" s="151" t="s">
        <v>24</v>
      </c>
      <c r="B29" s="151" t="s">
        <v>33</v>
      </c>
      <c r="C29" s="7" t="s">
        <v>0</v>
      </c>
      <c r="D29" s="8" t="s">
        <v>1</v>
      </c>
      <c r="E29" s="9" t="s">
        <v>2</v>
      </c>
      <c r="F29" s="10" t="s">
        <v>3</v>
      </c>
      <c r="G29" s="11" t="s">
        <v>4</v>
      </c>
      <c r="H29" s="12" t="s">
        <v>5</v>
      </c>
      <c r="I29" s="13" t="s">
        <v>6</v>
      </c>
      <c r="J29" s="11" t="s">
        <v>7</v>
      </c>
      <c r="K29" s="14" t="s">
        <v>8</v>
      </c>
      <c r="L29" s="43" t="s">
        <v>9</v>
      </c>
      <c r="M29" s="44" t="s">
        <v>10</v>
      </c>
      <c r="N29" s="320" t="s">
        <v>11</v>
      </c>
      <c r="O29" s="292"/>
      <c r="P29" s="263" t="s">
        <v>12</v>
      </c>
      <c r="Q29" s="18" t="s">
        <v>13</v>
      </c>
      <c r="R29" s="13" t="s">
        <v>14</v>
      </c>
      <c r="S29" s="14" t="s">
        <v>15</v>
      </c>
      <c r="T29" s="191" t="s">
        <v>16</v>
      </c>
      <c r="U29" s="377" t="s">
        <v>73</v>
      </c>
    </row>
    <row r="30" spans="1:21" ht="12.75">
      <c r="A30" s="158"/>
      <c r="B30" s="254"/>
      <c r="C30" s="58"/>
      <c r="D30" s="54"/>
      <c r="E30" s="121"/>
      <c r="F30" s="47"/>
      <c r="G30" s="45"/>
      <c r="H30" s="141"/>
      <c r="I30" s="140"/>
      <c r="J30" s="45"/>
      <c r="K30" s="127"/>
      <c r="L30" s="50"/>
      <c r="M30" s="51"/>
      <c r="N30" s="336"/>
      <c r="O30" s="307"/>
      <c r="P30" s="274"/>
      <c r="Q30" s="48"/>
      <c r="R30" s="52"/>
      <c r="S30" s="52"/>
      <c r="T30" s="52"/>
      <c r="U30" s="442"/>
    </row>
    <row r="31" spans="1:21" ht="13.5" thickBot="1">
      <c r="A31" s="197"/>
      <c r="B31" s="253"/>
      <c r="C31" s="139"/>
      <c r="D31" s="59"/>
      <c r="E31" s="113"/>
      <c r="F31" s="61"/>
      <c r="G31" s="55"/>
      <c r="H31" s="146"/>
      <c r="I31" s="149"/>
      <c r="J31" s="55"/>
      <c r="K31" s="114"/>
      <c r="L31" s="56"/>
      <c r="M31" s="57"/>
      <c r="N31" s="337"/>
      <c r="O31" s="308"/>
      <c r="P31" s="276"/>
      <c r="Q31" s="62"/>
      <c r="R31" s="52"/>
      <c r="S31" s="52"/>
      <c r="T31" s="52"/>
      <c r="U31" s="443"/>
    </row>
    <row r="32" spans="1:21" ht="12.75">
      <c r="A32" s="173" t="s">
        <v>25</v>
      </c>
      <c r="B32" s="72"/>
      <c r="C32" s="106"/>
      <c r="D32" s="72"/>
      <c r="E32" s="73"/>
      <c r="F32" s="72"/>
      <c r="G32" s="72"/>
      <c r="H32" s="75"/>
      <c r="I32" s="73"/>
      <c r="J32" s="73"/>
      <c r="K32" s="73"/>
      <c r="L32" s="74"/>
      <c r="M32" s="74"/>
      <c r="N32" s="340"/>
      <c r="O32" s="311"/>
      <c r="P32" s="268"/>
      <c r="Q32" s="72"/>
      <c r="R32" s="72"/>
      <c r="S32" s="72"/>
      <c r="T32" s="72"/>
      <c r="U32" s="72"/>
    </row>
    <row r="33" spans="1:21" ht="12.75">
      <c r="A33" s="176" t="s">
        <v>26</v>
      </c>
      <c r="B33" s="79"/>
      <c r="C33" s="80"/>
      <c r="D33" s="81"/>
      <c r="E33" s="115"/>
      <c r="F33" s="84"/>
      <c r="G33" s="84"/>
      <c r="H33" s="82"/>
      <c r="I33" s="82"/>
      <c r="J33" s="82"/>
      <c r="K33" s="82"/>
      <c r="L33" s="83"/>
      <c r="M33" s="83"/>
      <c r="N33" s="332"/>
      <c r="O33" s="295"/>
      <c r="P33" s="269"/>
      <c r="Q33" s="81"/>
      <c r="R33" s="81"/>
      <c r="S33" s="81"/>
      <c r="T33" s="81"/>
      <c r="U33" s="81"/>
    </row>
    <row r="34" spans="1:21" ht="13.5" thickBot="1">
      <c r="A34" s="86" t="s">
        <v>27</v>
      </c>
      <c r="B34" s="86"/>
      <c r="C34" s="148"/>
      <c r="D34" s="86"/>
      <c r="E34" s="87"/>
      <c r="F34" s="89"/>
      <c r="G34" s="89"/>
      <c r="H34" s="88"/>
      <c r="I34" s="87"/>
      <c r="J34" s="87"/>
      <c r="K34" s="87"/>
      <c r="L34" s="86"/>
      <c r="M34" s="86"/>
      <c r="N34" s="341"/>
      <c r="O34" s="312"/>
      <c r="P34" s="270"/>
      <c r="Q34" s="86"/>
      <c r="R34" s="86"/>
      <c r="S34" s="86"/>
      <c r="T34" s="86"/>
      <c r="U34" s="86"/>
    </row>
    <row r="35" spans="1:21" ht="12.75">
      <c r="A35" s="100" t="s">
        <v>28</v>
      </c>
      <c r="B35" s="10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342"/>
      <c r="O35" s="271"/>
      <c r="P35" s="271"/>
      <c r="Q35" s="91"/>
      <c r="R35" s="91"/>
      <c r="S35" s="91"/>
      <c r="T35" s="91"/>
      <c r="U35" s="91"/>
    </row>
    <row r="36" spans="1:21" ht="12.75">
      <c r="A36" s="101" t="s">
        <v>29</v>
      </c>
      <c r="B36" s="10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392"/>
      <c r="N36" s="334"/>
      <c r="O36" s="272"/>
      <c r="P36" s="272"/>
      <c r="Q36" s="92"/>
      <c r="R36" s="93"/>
      <c r="S36" s="92"/>
      <c r="T36" s="92"/>
      <c r="U36" s="92"/>
    </row>
    <row r="37" spans="1:21" ht="13.5" thickBot="1">
      <c r="A37" s="102" t="s">
        <v>30</v>
      </c>
      <c r="B37" s="102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393"/>
      <c r="N37" s="335"/>
      <c r="O37" s="273"/>
      <c r="P37" s="273"/>
      <c r="Q37" s="94"/>
      <c r="R37" s="94"/>
      <c r="S37" s="94"/>
      <c r="T37" s="94"/>
      <c r="U37" s="94"/>
    </row>
    <row r="38" spans="1:20" ht="12.75">
      <c r="A38" s="122"/>
      <c r="B38" s="122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43"/>
      <c r="O38" s="288"/>
      <c r="P38" s="288"/>
      <c r="Q38" s="117"/>
      <c r="R38" s="117"/>
      <c r="S38" s="117"/>
      <c r="T38" s="117"/>
    </row>
    <row r="39" spans="1:20" ht="12.75">
      <c r="A39" s="122"/>
      <c r="B39" s="12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343"/>
      <c r="O39" s="288"/>
      <c r="P39" s="288"/>
      <c r="Q39" s="117"/>
      <c r="R39" s="117"/>
      <c r="S39" s="117"/>
      <c r="T39" s="117"/>
    </row>
    <row r="40" spans="1:16" ht="12.75">
      <c r="A40" s="103" t="s">
        <v>31</v>
      </c>
      <c r="B40" s="103"/>
      <c r="N40" s="344"/>
      <c r="O40" s="313"/>
      <c r="P40" s="289"/>
    </row>
    <row r="41" spans="14:16" ht="13.5" thickBot="1">
      <c r="N41" s="344"/>
      <c r="O41" s="313"/>
      <c r="P41" s="289"/>
    </row>
    <row r="42" spans="1:21" ht="26.25" thickBot="1">
      <c r="A42" s="151" t="s">
        <v>24</v>
      </c>
      <c r="B42" s="17"/>
      <c r="C42" s="104" t="s">
        <v>0</v>
      </c>
      <c r="D42" s="8" t="s">
        <v>1</v>
      </c>
      <c r="E42" s="9" t="s">
        <v>2</v>
      </c>
      <c r="F42" s="10" t="s">
        <v>3</v>
      </c>
      <c r="G42" s="11" t="s">
        <v>4</v>
      </c>
      <c r="H42" s="12" t="s">
        <v>5</v>
      </c>
      <c r="I42" s="13" t="s">
        <v>6</v>
      </c>
      <c r="J42" s="11" t="s">
        <v>7</v>
      </c>
      <c r="K42" s="14" t="s">
        <v>8</v>
      </c>
      <c r="L42" s="43" t="s">
        <v>9</v>
      </c>
      <c r="M42" s="97" t="s">
        <v>10</v>
      </c>
      <c r="N42" s="320" t="s">
        <v>11</v>
      </c>
      <c r="O42" s="314"/>
      <c r="P42" s="263" t="s">
        <v>12</v>
      </c>
      <c r="Q42" s="18" t="s">
        <v>13</v>
      </c>
      <c r="R42" s="13" t="s">
        <v>14</v>
      </c>
      <c r="S42" s="14" t="s">
        <v>15</v>
      </c>
      <c r="T42" s="191" t="s">
        <v>16</v>
      </c>
      <c r="U42" s="191" t="s">
        <v>73</v>
      </c>
    </row>
    <row r="43" spans="1:21" ht="12.75">
      <c r="A43" s="143" t="s">
        <v>25</v>
      </c>
      <c r="B43" s="105"/>
      <c r="C43" s="106"/>
      <c r="D43" s="78"/>
      <c r="E43" s="76"/>
      <c r="F43" s="77"/>
      <c r="G43" s="77"/>
      <c r="H43" s="76"/>
      <c r="I43" s="76"/>
      <c r="J43" s="76"/>
      <c r="K43" s="76"/>
      <c r="L43" s="78"/>
      <c r="M43" s="78"/>
      <c r="N43" s="345">
        <f>MIN(N20,N32)</f>
        <v>0.1</v>
      </c>
      <c r="O43" s="315"/>
      <c r="P43" s="290"/>
      <c r="Q43" s="78"/>
      <c r="R43" s="78"/>
      <c r="S43" s="78">
        <f>MIN(S20,S32)</f>
        <v>0</v>
      </c>
      <c r="T43" s="78">
        <f>MIN(T20,T32)</f>
        <v>0</v>
      </c>
      <c r="U43" s="78"/>
    </row>
    <row r="44" spans="1:21" ht="12.75">
      <c r="A44" s="107" t="s">
        <v>26</v>
      </c>
      <c r="B44" s="107"/>
      <c r="C44" s="80"/>
      <c r="D44" s="81"/>
      <c r="E44" s="84"/>
      <c r="F44" s="85"/>
      <c r="G44" s="85"/>
      <c r="H44" s="84"/>
      <c r="I44" s="84"/>
      <c r="J44" s="84"/>
      <c r="K44" s="84"/>
      <c r="L44" s="81"/>
      <c r="M44" s="81"/>
      <c r="N44" s="346">
        <f>AVERAGE(N21,N33)</f>
        <v>0.09999999999999999</v>
      </c>
      <c r="O44" s="316"/>
      <c r="P44" s="269"/>
      <c r="Q44" s="81"/>
      <c r="R44" s="81"/>
      <c r="S44" s="81">
        <f>AVERAGE(S21,S33)</f>
        <v>0</v>
      </c>
      <c r="T44" s="81">
        <f>AVERAGE(T21,T33)</f>
        <v>0</v>
      </c>
      <c r="U44" s="81"/>
    </row>
    <row r="45" spans="1:21" ht="13.5" thickBot="1">
      <c r="A45" s="108" t="s">
        <v>27</v>
      </c>
      <c r="B45" s="144"/>
      <c r="C45" s="256"/>
      <c r="D45" s="90"/>
      <c r="E45" s="116"/>
      <c r="F45" s="99"/>
      <c r="G45" s="99"/>
      <c r="H45" s="116"/>
      <c r="I45" s="116"/>
      <c r="J45" s="116"/>
      <c r="K45" s="116"/>
      <c r="L45" s="90"/>
      <c r="M45" s="90"/>
      <c r="N45" s="347">
        <f>MAX(N22,N34)</f>
        <v>0.1</v>
      </c>
      <c r="O45" s="317"/>
      <c r="P45" s="291"/>
      <c r="Q45" s="90"/>
      <c r="R45" s="90"/>
      <c r="S45" s="90">
        <f>MAX(S22,S34)</f>
        <v>0</v>
      </c>
      <c r="T45" s="90">
        <f>MAX(T22,T34)</f>
        <v>0</v>
      </c>
      <c r="U45" s="90"/>
    </row>
    <row r="46" spans="1:21" ht="12.75">
      <c r="A46" s="109" t="s">
        <v>28</v>
      </c>
      <c r="B46" s="109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342">
        <f>SUM(N23,N35)</f>
        <v>6</v>
      </c>
      <c r="O46" s="271"/>
      <c r="P46" s="271"/>
      <c r="Q46" s="91"/>
      <c r="R46" s="91"/>
      <c r="S46" s="91">
        <f>SUM(S23,S35)</f>
        <v>6</v>
      </c>
      <c r="T46" s="91">
        <f>SUM(T23,T35)</f>
        <v>6</v>
      </c>
      <c r="U46" s="91"/>
    </row>
    <row r="47" spans="1:21" ht="12.75">
      <c r="A47" s="101" t="s">
        <v>29</v>
      </c>
      <c r="B47" s="10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392"/>
      <c r="N47" s="334">
        <f>SUM(N24,N36)</f>
        <v>0</v>
      </c>
      <c r="O47" s="272"/>
      <c r="P47" s="272"/>
      <c r="Q47" s="92"/>
      <c r="R47" s="92"/>
      <c r="S47" s="92">
        <f>SUM(S24,S36)</f>
        <v>0</v>
      </c>
      <c r="T47" s="92">
        <f>SUM(T24,T36)</f>
        <v>0</v>
      </c>
      <c r="U47" s="92"/>
    </row>
    <row r="48" spans="1:21" ht="13.5" thickBot="1">
      <c r="A48" s="102" t="s">
        <v>30</v>
      </c>
      <c r="B48" s="102"/>
      <c r="C48" s="94"/>
      <c r="D48" s="257"/>
      <c r="E48" s="94"/>
      <c r="F48" s="94"/>
      <c r="G48" s="94"/>
      <c r="H48" s="94"/>
      <c r="I48" s="94"/>
      <c r="J48" s="94"/>
      <c r="K48" s="94"/>
      <c r="L48" s="94"/>
      <c r="M48" s="393"/>
      <c r="N48" s="335">
        <f>N47/N46</f>
        <v>0</v>
      </c>
      <c r="O48" s="273"/>
      <c r="P48" s="273"/>
      <c r="Q48" s="94"/>
      <c r="R48" s="94"/>
      <c r="S48" s="94">
        <f>S47/S46</f>
        <v>0</v>
      </c>
      <c r="T48" s="94">
        <f>T47/T46</f>
        <v>0</v>
      </c>
      <c r="U48" s="94"/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U22" sqref="U22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74</v>
      </c>
      <c r="I1" s="375"/>
      <c r="J1" s="1"/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43115</v>
      </c>
      <c r="B10" s="251">
        <v>214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395">
        <v>0</v>
      </c>
      <c r="T10" s="160">
        <v>0</v>
      </c>
    </row>
    <row r="11" spans="1:20" ht="13.5" thickBot="1">
      <c r="A11" s="238">
        <v>29.01</v>
      </c>
      <c r="B11" s="361">
        <v>364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422">
        <v>0.3</v>
      </c>
      <c r="O11" s="379"/>
      <c r="P11" s="285"/>
      <c r="Q11" s="246"/>
      <c r="R11" s="394"/>
      <c r="S11" s="396">
        <v>0</v>
      </c>
      <c r="T11" s="112">
        <v>0</v>
      </c>
    </row>
    <row r="12" spans="1:20" ht="13.5" thickBot="1">
      <c r="A12" s="444">
        <v>43137</v>
      </c>
      <c r="B12" s="361">
        <v>442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372"/>
      <c r="N12" s="422">
        <v>0.15</v>
      </c>
      <c r="O12" s="379"/>
      <c r="P12" s="285"/>
      <c r="Q12" s="246"/>
      <c r="R12" s="394"/>
      <c r="S12" s="396">
        <v>0</v>
      </c>
      <c r="T12" s="112">
        <v>0</v>
      </c>
    </row>
    <row r="13" spans="1:20" ht="13.5" thickBot="1">
      <c r="A13" s="444">
        <v>43166</v>
      </c>
      <c r="B13" s="361">
        <v>860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422">
        <v>0.1</v>
      </c>
      <c r="O13" s="379"/>
      <c r="P13" s="285"/>
      <c r="Q13" s="246"/>
      <c r="R13" s="394"/>
      <c r="S13" s="396">
        <v>0</v>
      </c>
      <c r="T13" s="112">
        <v>0</v>
      </c>
    </row>
    <row r="14" spans="1:20" ht="13.5" thickBot="1">
      <c r="A14" s="238">
        <v>43171</v>
      </c>
      <c r="B14" s="361">
        <v>893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378">
        <v>0.1</v>
      </c>
      <c r="O14" s="379"/>
      <c r="P14" s="285"/>
      <c r="Q14" s="246"/>
      <c r="R14" s="394"/>
      <c r="S14" s="396">
        <v>0</v>
      </c>
      <c r="T14" s="112">
        <v>0</v>
      </c>
    </row>
    <row r="15" spans="1:20" ht="13.5" thickBot="1">
      <c r="A15" s="238">
        <v>43174</v>
      </c>
      <c r="B15" s="361">
        <v>977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378">
        <v>0.1</v>
      </c>
      <c r="O15" s="379"/>
      <c r="P15" s="285"/>
      <c r="Q15" s="246"/>
      <c r="R15" s="195"/>
      <c r="S15" s="53">
        <v>0</v>
      </c>
      <c r="T15" s="112">
        <v>0</v>
      </c>
    </row>
    <row r="16" spans="1:20" ht="13.5" thickBot="1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378"/>
      <c r="O16" s="379"/>
      <c r="P16" s="285"/>
      <c r="Q16" s="246"/>
      <c r="R16" s="195"/>
      <c r="S16" s="112"/>
      <c r="T16" s="112"/>
    </row>
    <row r="17" spans="1:20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78"/>
      <c r="O17" s="379"/>
      <c r="P17" s="285"/>
      <c r="Q17" s="246"/>
      <c r="R17" s="195"/>
      <c r="S17" s="112"/>
      <c r="T17" s="112"/>
    </row>
    <row r="18" spans="1:20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372"/>
      <c r="N18" s="378"/>
      <c r="O18" s="379"/>
      <c r="P18" s="285"/>
      <c r="Q18" s="246"/>
      <c r="R18" s="195"/>
      <c r="S18" s="112"/>
      <c r="T18" s="112"/>
    </row>
    <row r="19" spans="1:20" ht="13.5" thickBot="1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372"/>
      <c r="N19" s="378"/>
      <c r="O19" s="379"/>
      <c r="P19" s="285"/>
      <c r="Q19" s="246"/>
      <c r="R19" s="195"/>
      <c r="S19" s="112"/>
      <c r="T19" s="112"/>
    </row>
    <row r="20" spans="1:20" ht="13.5" thickBot="1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372"/>
      <c r="N20" s="378"/>
      <c r="O20" s="379"/>
      <c r="P20" s="285"/>
      <c r="Q20" s="246"/>
      <c r="R20" s="195"/>
      <c r="S20" s="112"/>
      <c r="T20" s="112"/>
    </row>
    <row r="21" spans="1:20" ht="13.5" thickBot="1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372"/>
      <c r="N21" s="378"/>
      <c r="O21" s="379"/>
      <c r="P21" s="285"/>
      <c r="Q21" s="246"/>
      <c r="R21" s="195"/>
      <c r="S21" s="112"/>
      <c r="T21" s="112"/>
    </row>
    <row r="22" spans="1:20" ht="13.5" thickBot="1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372"/>
      <c r="N22" s="378"/>
      <c r="O22" s="379"/>
      <c r="P22" s="285"/>
      <c r="Q22" s="246"/>
      <c r="R22" s="195"/>
      <c r="S22" s="112"/>
      <c r="T22" s="112"/>
    </row>
    <row r="23" spans="1:20" ht="13.5" thickBot="1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372"/>
      <c r="N23" s="378"/>
      <c r="O23" s="379"/>
      <c r="P23" s="285"/>
      <c r="Q23" s="246"/>
      <c r="R23" s="195"/>
      <c r="S23" s="112"/>
      <c r="T23" s="112"/>
    </row>
    <row r="24" spans="1:20" ht="13.5" thickBot="1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372"/>
      <c r="N24" s="378"/>
      <c r="O24" s="379"/>
      <c r="P24" s="285"/>
      <c r="Q24" s="246"/>
      <c r="R24" s="195"/>
      <c r="S24" s="112"/>
      <c r="T24" s="112"/>
    </row>
    <row r="25" spans="1:20" ht="12.75">
      <c r="A25" s="173" t="s">
        <v>25</v>
      </c>
      <c r="B25" s="174"/>
      <c r="C25" s="174"/>
      <c r="D25" s="174"/>
      <c r="E25" s="174"/>
      <c r="F25" s="174"/>
      <c r="G25" s="174"/>
      <c r="H25" s="190"/>
      <c r="I25" s="174"/>
      <c r="J25" s="174"/>
      <c r="K25" s="184"/>
      <c r="L25" s="190"/>
      <c r="M25" s="190"/>
      <c r="N25" s="331">
        <f>MIN(N10:N24)</f>
        <v>0.1</v>
      </c>
      <c r="O25" s="304"/>
      <c r="P25" s="286"/>
      <c r="Q25" s="190"/>
      <c r="R25" s="190"/>
      <c r="S25" s="190">
        <f>MIN(S10:S24)</f>
        <v>0</v>
      </c>
      <c r="T25" s="190">
        <f>MIN(T10:T24)</f>
        <v>0</v>
      </c>
    </row>
    <row r="26" spans="1:20" ht="12.75">
      <c r="A26" s="176" t="s">
        <v>26</v>
      </c>
      <c r="B26" s="79"/>
      <c r="C26" s="80"/>
      <c r="D26" s="81"/>
      <c r="E26" s="82"/>
      <c r="F26" s="82"/>
      <c r="G26" s="82"/>
      <c r="H26" s="83"/>
      <c r="I26" s="82"/>
      <c r="J26" s="82"/>
      <c r="K26" s="82"/>
      <c r="L26" s="83"/>
      <c r="M26" s="83"/>
      <c r="N26" s="332">
        <f>AVERAGE(N10:N24)</f>
        <v>0.14166666666666666</v>
      </c>
      <c r="O26" s="295"/>
      <c r="P26" s="277"/>
      <c r="Q26" s="83"/>
      <c r="R26" s="83"/>
      <c r="S26" s="83">
        <f>AVERAGE(S10:S24)</f>
        <v>0</v>
      </c>
      <c r="T26" s="83">
        <f>AVERAGE(T10:T24)</f>
        <v>0</v>
      </c>
    </row>
    <row r="27" spans="1:20" ht="13.5" thickBot="1">
      <c r="A27" s="162" t="s">
        <v>27</v>
      </c>
      <c r="B27" s="177"/>
      <c r="C27" s="177"/>
      <c r="D27" s="177"/>
      <c r="E27" s="183"/>
      <c r="F27" s="183"/>
      <c r="G27" s="183"/>
      <c r="H27" s="182"/>
      <c r="I27" s="183"/>
      <c r="J27" s="183"/>
      <c r="K27" s="183"/>
      <c r="L27" s="182"/>
      <c r="M27" s="182"/>
      <c r="N27" s="333">
        <f>MAX(N10:N24)</f>
        <v>0.3</v>
      </c>
      <c r="O27" s="305"/>
      <c r="P27" s="287"/>
      <c r="Q27" s="182"/>
      <c r="R27" s="182"/>
      <c r="S27" s="182">
        <f>MAX(S10:S24)</f>
        <v>0</v>
      </c>
      <c r="T27" s="182">
        <f>MAX(T10:T24)</f>
        <v>0</v>
      </c>
    </row>
    <row r="28" spans="1:20" ht="12.75">
      <c r="A28" s="100" t="s">
        <v>28</v>
      </c>
      <c r="B28" s="100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334">
        <f>COUNT(N10:N24)</f>
        <v>6</v>
      </c>
      <c r="O28" s="272"/>
      <c r="P28" s="272"/>
      <c r="Q28" s="92"/>
      <c r="R28" s="92"/>
      <c r="S28" s="92">
        <f>COUNT(S10:S24)</f>
        <v>6</v>
      </c>
      <c r="T28" s="92">
        <f>COUNT(T10:T24)</f>
        <v>6</v>
      </c>
    </row>
    <row r="29" spans="1:20" ht="12.75">
      <c r="A29" s="101" t="s">
        <v>29</v>
      </c>
      <c r="B29" s="10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334">
        <f>COUNTIF(N10:N24,"&lt;0.10")</f>
        <v>0</v>
      </c>
      <c r="O29" s="272"/>
      <c r="P29" s="272"/>
      <c r="Q29" s="92"/>
      <c r="R29" s="92"/>
      <c r="S29" s="92">
        <f>COUNTIF(S10:S24,"&gt;0")</f>
        <v>0</v>
      </c>
      <c r="T29" s="92">
        <f>COUNTIF(T10:T24,"&gt;0")</f>
        <v>0</v>
      </c>
    </row>
    <row r="30" spans="1:20" ht="13.5" thickBot="1">
      <c r="A30" s="102" t="s">
        <v>30</v>
      </c>
      <c r="B30" s="10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335">
        <f>N29/N28</f>
        <v>0</v>
      </c>
      <c r="O30" s="273"/>
      <c r="P30" s="273"/>
      <c r="Q30" s="94"/>
      <c r="R30" s="94"/>
      <c r="S30" s="94">
        <f>S29/S28</f>
        <v>0</v>
      </c>
      <c r="T30" s="94">
        <f>T29/T28</f>
        <v>0</v>
      </c>
    </row>
    <row r="31" spans="1:20" ht="12.75">
      <c r="A31" s="1"/>
      <c r="B31" s="1"/>
      <c r="C31" s="1"/>
      <c r="D31" s="95"/>
      <c r="E31" s="41"/>
      <c r="F31" s="1"/>
      <c r="G31" s="1"/>
      <c r="H31" s="41"/>
      <c r="I31" s="41"/>
      <c r="J31" s="41"/>
      <c r="K31" s="41"/>
      <c r="L31" s="1"/>
      <c r="M31" s="1"/>
      <c r="N31" s="318"/>
      <c r="O31" s="275"/>
      <c r="P31" s="275"/>
      <c r="Q31" s="95"/>
      <c r="R31" s="95"/>
      <c r="S31" s="95"/>
      <c r="T31" s="95"/>
    </row>
    <row r="32" spans="1:20" ht="12.75">
      <c r="A32" s="42" t="s">
        <v>44</v>
      </c>
      <c r="B32" s="42"/>
      <c r="C32" s="1"/>
      <c r="D32" s="95"/>
      <c r="E32" s="41"/>
      <c r="F32" s="1"/>
      <c r="G32" s="95"/>
      <c r="H32" s="119"/>
      <c r="I32" s="41"/>
      <c r="J32" s="41"/>
      <c r="K32" s="41"/>
      <c r="L32" s="1"/>
      <c r="M32" s="1"/>
      <c r="N32" s="318"/>
      <c r="O32" s="306"/>
      <c r="P32" s="275"/>
      <c r="Q32" s="95"/>
      <c r="R32" s="95"/>
      <c r="S32" s="95"/>
      <c r="T32" s="95"/>
    </row>
    <row r="33" spans="1:20" ht="13.5" thickBot="1">
      <c r="A33" s="1"/>
      <c r="B33" s="1"/>
      <c r="C33" s="1"/>
      <c r="D33" s="95"/>
      <c r="E33" s="41"/>
      <c r="F33" s="1"/>
      <c r="G33" s="95"/>
      <c r="H33" s="119"/>
      <c r="I33" s="41"/>
      <c r="J33" s="41"/>
      <c r="K33" s="41"/>
      <c r="L33" s="1"/>
      <c r="M33" s="1"/>
      <c r="N33" s="318"/>
      <c r="O33" s="306"/>
      <c r="P33" s="275"/>
      <c r="Q33" s="95"/>
      <c r="R33" s="95"/>
      <c r="S33" s="95"/>
      <c r="T33" s="95"/>
    </row>
    <row r="34" spans="1:20" ht="26.25" thickBot="1">
      <c r="A34" s="151" t="s">
        <v>24</v>
      </c>
      <c r="B34" s="151" t="s">
        <v>33</v>
      </c>
      <c r="C34" s="7" t="s">
        <v>0</v>
      </c>
      <c r="D34" s="8" t="s">
        <v>1</v>
      </c>
      <c r="E34" s="9" t="s">
        <v>2</v>
      </c>
      <c r="F34" s="10" t="s">
        <v>3</v>
      </c>
      <c r="G34" s="11" t="s">
        <v>4</v>
      </c>
      <c r="H34" s="12" t="s">
        <v>5</v>
      </c>
      <c r="I34" s="13" t="s">
        <v>6</v>
      </c>
      <c r="J34" s="11" t="s">
        <v>7</v>
      </c>
      <c r="K34" s="14" t="s">
        <v>8</v>
      </c>
      <c r="L34" s="43" t="s">
        <v>9</v>
      </c>
      <c r="M34" s="44" t="s">
        <v>10</v>
      </c>
      <c r="N34" s="320" t="s">
        <v>11</v>
      </c>
      <c r="O34" s="292"/>
      <c r="P34" s="263" t="s">
        <v>12</v>
      </c>
      <c r="Q34" s="18" t="s">
        <v>13</v>
      </c>
      <c r="R34" s="13" t="s">
        <v>14</v>
      </c>
      <c r="S34" s="14" t="s">
        <v>15</v>
      </c>
      <c r="T34" s="191" t="s">
        <v>16</v>
      </c>
    </row>
    <row r="35" spans="1:20" ht="12.75">
      <c r="A35" s="158"/>
      <c r="B35" s="254"/>
      <c r="C35" s="58"/>
      <c r="D35" s="54"/>
      <c r="E35" s="121"/>
      <c r="F35" s="47"/>
      <c r="G35" s="45"/>
      <c r="H35" s="141"/>
      <c r="I35" s="140"/>
      <c r="J35" s="45"/>
      <c r="K35" s="127"/>
      <c r="L35" s="50"/>
      <c r="M35" s="51"/>
      <c r="N35" s="336"/>
      <c r="O35" s="307"/>
      <c r="P35" s="274"/>
      <c r="Q35" s="48"/>
      <c r="R35" s="52"/>
      <c r="S35" s="52"/>
      <c r="T35" s="52"/>
    </row>
    <row r="36" spans="1:20" ht="13.5" thickBot="1">
      <c r="A36" s="197"/>
      <c r="B36" s="253"/>
      <c r="C36" s="139"/>
      <c r="D36" s="59"/>
      <c r="E36" s="113"/>
      <c r="F36" s="61"/>
      <c r="G36" s="55"/>
      <c r="H36" s="146"/>
      <c r="I36" s="149"/>
      <c r="J36" s="55"/>
      <c r="K36" s="114"/>
      <c r="L36" s="56"/>
      <c r="M36" s="57"/>
      <c r="N36" s="337"/>
      <c r="O36" s="308"/>
      <c r="P36" s="276"/>
      <c r="Q36" s="62"/>
      <c r="R36" s="52"/>
      <c r="S36" s="52"/>
      <c r="T36" s="52"/>
    </row>
    <row r="37" spans="1:20" ht="12.75">
      <c r="A37" s="173" t="s">
        <v>25</v>
      </c>
      <c r="B37" s="72"/>
      <c r="C37" s="106"/>
      <c r="D37" s="72"/>
      <c r="E37" s="73"/>
      <c r="F37" s="72"/>
      <c r="G37" s="72"/>
      <c r="H37" s="75"/>
      <c r="I37" s="73"/>
      <c r="J37" s="73"/>
      <c r="K37" s="73"/>
      <c r="L37" s="74"/>
      <c r="M37" s="74"/>
      <c r="N37" s="340"/>
      <c r="O37" s="311"/>
      <c r="P37" s="268"/>
      <c r="Q37" s="72"/>
      <c r="R37" s="72"/>
      <c r="S37" s="72">
        <v>0</v>
      </c>
      <c r="T37" s="72">
        <v>0</v>
      </c>
    </row>
    <row r="38" spans="1:20" ht="12.75">
      <c r="A38" s="176" t="s">
        <v>26</v>
      </c>
      <c r="B38" s="79"/>
      <c r="C38" s="80"/>
      <c r="D38" s="81"/>
      <c r="E38" s="115"/>
      <c r="F38" s="84"/>
      <c r="G38" s="84"/>
      <c r="H38" s="82"/>
      <c r="I38" s="82"/>
      <c r="J38" s="82"/>
      <c r="K38" s="82"/>
      <c r="L38" s="83"/>
      <c r="M38" s="83"/>
      <c r="N38" s="332"/>
      <c r="O38" s="295"/>
      <c r="P38" s="269"/>
      <c r="Q38" s="81"/>
      <c r="R38" s="81"/>
      <c r="S38" s="81">
        <v>0</v>
      </c>
      <c r="T38" s="81">
        <v>0</v>
      </c>
    </row>
    <row r="39" spans="1:20" ht="13.5" thickBot="1">
      <c r="A39" s="86" t="s">
        <v>27</v>
      </c>
      <c r="B39" s="86"/>
      <c r="C39" s="148"/>
      <c r="D39" s="86"/>
      <c r="E39" s="87"/>
      <c r="F39" s="89"/>
      <c r="G39" s="89"/>
      <c r="H39" s="88"/>
      <c r="I39" s="87"/>
      <c r="J39" s="87"/>
      <c r="K39" s="87"/>
      <c r="L39" s="86"/>
      <c r="M39" s="86"/>
      <c r="N39" s="341"/>
      <c r="O39" s="312"/>
      <c r="P39" s="270"/>
      <c r="Q39" s="86"/>
      <c r="R39" s="86"/>
      <c r="S39" s="86">
        <v>0</v>
      </c>
      <c r="T39" s="86">
        <v>0</v>
      </c>
    </row>
    <row r="40" spans="1:20" ht="12.75">
      <c r="A40" s="100" t="s">
        <v>28</v>
      </c>
      <c r="B40" s="10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342"/>
      <c r="O40" s="271"/>
      <c r="P40" s="271"/>
      <c r="Q40" s="91"/>
      <c r="R40" s="91"/>
      <c r="S40" s="91"/>
      <c r="T40" s="91"/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392"/>
      <c r="N41" s="334"/>
      <c r="O41" s="272"/>
      <c r="P41" s="272"/>
      <c r="Q41" s="92"/>
      <c r="R41" s="93"/>
      <c r="S41" s="92"/>
      <c r="T41" s="92"/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393"/>
      <c r="N42" s="335"/>
      <c r="O42" s="273"/>
      <c r="P42" s="273"/>
      <c r="Q42" s="94"/>
      <c r="R42" s="94"/>
      <c r="S42" s="94"/>
      <c r="T42" s="94"/>
    </row>
    <row r="43" spans="1:20" ht="12.75">
      <c r="A43" s="122"/>
      <c r="B43" s="122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343"/>
      <c r="O43" s="288"/>
      <c r="P43" s="288"/>
      <c r="Q43" s="117"/>
      <c r="R43" s="117"/>
      <c r="S43" s="117"/>
      <c r="T43" s="117"/>
    </row>
    <row r="44" spans="1:20" ht="12.75">
      <c r="A44" s="122"/>
      <c r="B44" s="122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343"/>
      <c r="O44" s="288"/>
      <c r="P44" s="288"/>
      <c r="Q44" s="117"/>
      <c r="R44" s="117"/>
      <c r="S44" s="117"/>
      <c r="T44" s="117"/>
    </row>
    <row r="45" spans="1:16" ht="12.75">
      <c r="A45" s="103" t="s">
        <v>31</v>
      </c>
      <c r="B45" s="103"/>
      <c r="N45" s="344"/>
      <c r="O45" s="313"/>
      <c r="P45" s="289"/>
    </row>
    <row r="46" spans="14:16" ht="13.5" thickBot="1">
      <c r="N46" s="344"/>
      <c r="O46" s="313"/>
      <c r="P46" s="289"/>
    </row>
    <row r="47" spans="1:20" ht="26.25" thickBot="1">
      <c r="A47" s="151" t="s">
        <v>24</v>
      </c>
      <c r="B47" s="17"/>
      <c r="C47" s="104" t="s">
        <v>0</v>
      </c>
      <c r="D47" s="8" t="s">
        <v>1</v>
      </c>
      <c r="E47" s="9" t="s">
        <v>2</v>
      </c>
      <c r="F47" s="10" t="s">
        <v>3</v>
      </c>
      <c r="G47" s="11" t="s">
        <v>4</v>
      </c>
      <c r="H47" s="12" t="s">
        <v>5</v>
      </c>
      <c r="I47" s="13" t="s">
        <v>6</v>
      </c>
      <c r="J47" s="11" t="s">
        <v>7</v>
      </c>
      <c r="K47" s="14" t="s">
        <v>8</v>
      </c>
      <c r="L47" s="43" t="s">
        <v>9</v>
      </c>
      <c r="M47" s="97" t="s">
        <v>10</v>
      </c>
      <c r="N47" s="320" t="s">
        <v>11</v>
      </c>
      <c r="O47" s="314"/>
      <c r="P47" s="263" t="s">
        <v>12</v>
      </c>
      <c r="Q47" s="18" t="s">
        <v>13</v>
      </c>
      <c r="R47" s="13" t="s">
        <v>14</v>
      </c>
      <c r="S47" s="14" t="s">
        <v>15</v>
      </c>
      <c r="T47" s="191" t="s">
        <v>16</v>
      </c>
    </row>
    <row r="48" spans="1:20" ht="12.75">
      <c r="A48" s="143" t="s">
        <v>25</v>
      </c>
      <c r="B48" s="105"/>
      <c r="C48" s="106"/>
      <c r="D48" s="78"/>
      <c r="E48" s="76"/>
      <c r="F48" s="77"/>
      <c r="G48" s="77"/>
      <c r="H48" s="76"/>
      <c r="I48" s="76"/>
      <c r="J48" s="76"/>
      <c r="K48" s="76"/>
      <c r="L48" s="78"/>
      <c r="M48" s="78"/>
      <c r="N48" s="345">
        <f>MIN(N25,N37)</f>
        <v>0.1</v>
      </c>
      <c r="O48" s="315"/>
      <c r="P48" s="290"/>
      <c r="Q48" s="78"/>
      <c r="R48" s="78"/>
      <c r="S48" s="78">
        <f>MIN(S25,S37)</f>
        <v>0</v>
      </c>
      <c r="T48" s="78">
        <f>MIN(T25,T37)</f>
        <v>0</v>
      </c>
    </row>
    <row r="49" spans="1:20" ht="12.75">
      <c r="A49" s="107" t="s">
        <v>26</v>
      </c>
      <c r="B49" s="107"/>
      <c r="C49" s="80"/>
      <c r="D49" s="81"/>
      <c r="E49" s="84"/>
      <c r="F49" s="85"/>
      <c r="G49" s="85"/>
      <c r="H49" s="84"/>
      <c r="I49" s="84"/>
      <c r="J49" s="84"/>
      <c r="K49" s="84"/>
      <c r="L49" s="81"/>
      <c r="M49" s="81"/>
      <c r="N49" s="346">
        <f>AVERAGE(N26,N38)</f>
        <v>0.14166666666666666</v>
      </c>
      <c r="O49" s="316"/>
      <c r="P49" s="269"/>
      <c r="Q49" s="81"/>
      <c r="R49" s="81"/>
      <c r="S49" s="81">
        <f>AVERAGE(S26,S38)</f>
        <v>0</v>
      </c>
      <c r="T49" s="81">
        <f>AVERAGE(T26,T38)</f>
        <v>0</v>
      </c>
    </row>
    <row r="50" spans="1:20" ht="13.5" thickBot="1">
      <c r="A50" s="108" t="s">
        <v>27</v>
      </c>
      <c r="B50" s="144"/>
      <c r="C50" s="256"/>
      <c r="D50" s="90"/>
      <c r="E50" s="116"/>
      <c r="F50" s="99"/>
      <c r="G50" s="99"/>
      <c r="H50" s="116"/>
      <c r="I50" s="116"/>
      <c r="J50" s="116"/>
      <c r="K50" s="116"/>
      <c r="L50" s="90"/>
      <c r="M50" s="90"/>
      <c r="N50" s="347">
        <f>MAX(N27,N39)</f>
        <v>0.3</v>
      </c>
      <c r="O50" s="317"/>
      <c r="P50" s="291"/>
      <c r="Q50" s="90"/>
      <c r="R50" s="90"/>
      <c r="S50" s="90">
        <f>MAX(S27,S39)</f>
        <v>0</v>
      </c>
      <c r="T50" s="90">
        <f>MAX(T27,T39)</f>
        <v>0</v>
      </c>
    </row>
    <row r="51" spans="1:20" ht="12.75">
      <c r="A51" s="109" t="s">
        <v>28</v>
      </c>
      <c r="B51" s="109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342">
        <f>SUM(N28,N40)</f>
        <v>6</v>
      </c>
      <c r="O51" s="271"/>
      <c r="P51" s="271"/>
      <c r="Q51" s="91"/>
      <c r="R51" s="91"/>
      <c r="S51" s="91">
        <f>SUM(S28,S40)</f>
        <v>6</v>
      </c>
      <c r="T51" s="91">
        <f>SUM(T28,T40)</f>
        <v>6</v>
      </c>
    </row>
    <row r="52" spans="1:20" ht="12.75">
      <c r="A52" s="101" t="s">
        <v>29</v>
      </c>
      <c r="B52" s="10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392"/>
      <c r="N52" s="334">
        <f>SUM(N29,N41)</f>
        <v>0</v>
      </c>
      <c r="O52" s="272"/>
      <c r="P52" s="272"/>
      <c r="Q52" s="92"/>
      <c r="R52" s="92"/>
      <c r="S52" s="92">
        <f>SUM(S29,S41)</f>
        <v>0</v>
      </c>
      <c r="T52" s="92">
        <f>SUM(T29,T41)</f>
        <v>0</v>
      </c>
    </row>
    <row r="53" spans="1:20" ht="13.5" thickBot="1">
      <c r="A53" s="102" t="s">
        <v>30</v>
      </c>
      <c r="B53" s="102"/>
      <c r="C53" s="94"/>
      <c r="D53" s="257"/>
      <c r="E53" s="94"/>
      <c r="F53" s="94"/>
      <c r="G53" s="94"/>
      <c r="H53" s="94"/>
      <c r="I53" s="94"/>
      <c r="J53" s="94"/>
      <c r="K53" s="94"/>
      <c r="L53" s="94"/>
      <c r="M53" s="393"/>
      <c r="N53" s="335">
        <f>N52/N51</f>
        <v>0</v>
      </c>
      <c r="O53" s="273"/>
      <c r="P53" s="273"/>
      <c r="Q53" s="94"/>
      <c r="R53" s="94"/>
      <c r="S53" s="94">
        <f>S52/S51</f>
        <v>0</v>
      </c>
      <c r="T53" s="94">
        <f>T52/T51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28">
      <selection activeCell="U15" sqref="U15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75</v>
      </c>
      <c r="I1" s="375"/>
      <c r="J1" s="1"/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43115</v>
      </c>
      <c r="B10" s="251">
        <v>213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395">
        <v>0</v>
      </c>
      <c r="T10" s="160">
        <v>0</v>
      </c>
    </row>
    <row r="11" spans="1:20" ht="13.5" thickBot="1">
      <c r="A11" s="238">
        <v>29.01</v>
      </c>
      <c r="B11" s="361">
        <v>365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422">
        <v>0.2</v>
      </c>
      <c r="O11" s="379"/>
      <c r="P11" s="285"/>
      <c r="Q11" s="246"/>
      <c r="R11" s="394"/>
      <c r="S11" s="396">
        <v>0</v>
      </c>
      <c r="T11" s="112">
        <v>0</v>
      </c>
    </row>
    <row r="12" spans="1:20" ht="13.5" thickBot="1">
      <c r="A12" s="238">
        <v>43137</v>
      </c>
      <c r="B12" s="361">
        <v>443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372"/>
      <c r="N12" s="422">
        <v>0.15</v>
      </c>
      <c r="O12" s="379"/>
      <c r="P12" s="285"/>
      <c r="Q12" s="246"/>
      <c r="R12" s="394"/>
      <c r="S12" s="396">
        <v>0</v>
      </c>
      <c r="T12" s="112">
        <v>0</v>
      </c>
    </row>
    <row r="13" spans="1:20" ht="13.5" thickBot="1">
      <c r="A13" s="383" t="s">
        <v>76</v>
      </c>
      <c r="B13" s="361">
        <v>861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422">
        <v>0.15</v>
      </c>
      <c r="O13" s="379"/>
      <c r="P13" s="285"/>
      <c r="Q13" s="246"/>
      <c r="R13" s="394"/>
      <c r="S13" s="396">
        <v>0</v>
      </c>
      <c r="T13" s="112">
        <v>0</v>
      </c>
    </row>
    <row r="14" spans="1:20" ht="13.5" thickBot="1">
      <c r="A14" s="383" t="s">
        <v>77</v>
      </c>
      <c r="B14" s="361">
        <v>894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422">
        <v>0.15</v>
      </c>
      <c r="O14" s="379"/>
      <c r="P14" s="285"/>
      <c r="Q14" s="246"/>
      <c r="R14" s="195"/>
      <c r="S14" s="53">
        <v>0</v>
      </c>
      <c r="T14" s="112">
        <v>0</v>
      </c>
    </row>
    <row r="15" spans="1:20" ht="13.5" thickBot="1">
      <c r="A15" s="383" t="s">
        <v>78</v>
      </c>
      <c r="B15" s="361">
        <v>976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422">
        <v>0.15</v>
      </c>
      <c r="O15" s="379"/>
      <c r="P15" s="285"/>
      <c r="Q15" s="246"/>
      <c r="R15" s="195"/>
      <c r="S15" s="112">
        <v>0</v>
      </c>
      <c r="T15" s="112">
        <v>0</v>
      </c>
    </row>
    <row r="16" spans="1:20" ht="13.5" thickBot="1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422">
        <v>0.15</v>
      </c>
      <c r="O16" s="379"/>
      <c r="P16" s="285"/>
      <c r="Q16" s="246"/>
      <c r="R16" s="195"/>
      <c r="S16" s="112">
        <v>0</v>
      </c>
      <c r="T16" s="112">
        <v>0</v>
      </c>
    </row>
    <row r="17" spans="1:20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78"/>
      <c r="O17" s="379"/>
      <c r="P17" s="285"/>
      <c r="Q17" s="246"/>
      <c r="R17" s="195"/>
      <c r="S17" s="112"/>
      <c r="T17" s="112"/>
    </row>
    <row r="18" spans="1:20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372"/>
      <c r="N18" s="378"/>
      <c r="O18" s="379"/>
      <c r="P18" s="285"/>
      <c r="Q18" s="246"/>
      <c r="R18" s="195"/>
      <c r="S18" s="112"/>
      <c r="T18" s="112"/>
    </row>
    <row r="19" spans="1:20" ht="12.75">
      <c r="A19" s="173" t="s">
        <v>25</v>
      </c>
      <c r="B19" s="174"/>
      <c r="C19" s="174"/>
      <c r="D19" s="174"/>
      <c r="E19" s="174"/>
      <c r="F19" s="174"/>
      <c r="G19" s="174"/>
      <c r="H19" s="190"/>
      <c r="I19" s="174"/>
      <c r="J19" s="174"/>
      <c r="K19" s="184"/>
      <c r="L19" s="190"/>
      <c r="M19" s="190"/>
      <c r="N19" s="331">
        <f>MIN(N10:N18)</f>
        <v>0.1</v>
      </c>
      <c r="O19" s="304"/>
      <c r="P19" s="286"/>
      <c r="Q19" s="190"/>
      <c r="R19" s="190"/>
      <c r="S19" s="190">
        <f>MIN(S10:S18)</f>
        <v>0</v>
      </c>
      <c r="T19" s="190">
        <f>MIN(T10:T18)</f>
        <v>0</v>
      </c>
    </row>
    <row r="20" spans="1:20" ht="12.75">
      <c r="A20" s="176" t="s">
        <v>26</v>
      </c>
      <c r="B20" s="79"/>
      <c r="C20" s="80"/>
      <c r="D20" s="81"/>
      <c r="E20" s="82"/>
      <c r="F20" s="82"/>
      <c r="G20" s="82"/>
      <c r="H20" s="83"/>
      <c r="I20" s="82"/>
      <c r="J20" s="82"/>
      <c r="K20" s="82"/>
      <c r="L20" s="83"/>
      <c r="M20" s="83"/>
      <c r="N20" s="332">
        <f>AVERAGE(N10:N18)</f>
        <v>0.15</v>
      </c>
      <c r="O20" s="295"/>
      <c r="P20" s="277"/>
      <c r="Q20" s="83"/>
      <c r="R20" s="83"/>
      <c r="S20" s="83">
        <f>AVERAGE(S10:S18)</f>
        <v>0</v>
      </c>
      <c r="T20" s="83">
        <f>AVERAGE(T10:T18)</f>
        <v>0</v>
      </c>
    </row>
    <row r="21" spans="1:20" ht="13.5" thickBot="1">
      <c r="A21" s="162" t="s">
        <v>27</v>
      </c>
      <c r="B21" s="177"/>
      <c r="C21" s="177"/>
      <c r="D21" s="177"/>
      <c r="E21" s="183"/>
      <c r="F21" s="183"/>
      <c r="G21" s="183"/>
      <c r="H21" s="182"/>
      <c r="I21" s="183"/>
      <c r="J21" s="183"/>
      <c r="K21" s="183"/>
      <c r="L21" s="182"/>
      <c r="M21" s="182"/>
      <c r="N21" s="333">
        <f>MAX(N10:N18)</f>
        <v>0.2</v>
      </c>
      <c r="O21" s="305"/>
      <c r="P21" s="287"/>
      <c r="Q21" s="182"/>
      <c r="R21" s="182"/>
      <c r="S21" s="182">
        <f>MAX(S10:S18)</f>
        <v>0</v>
      </c>
      <c r="T21" s="182">
        <f>MAX(T10:T18)</f>
        <v>0</v>
      </c>
    </row>
    <row r="22" spans="1:20" ht="12.75">
      <c r="A22" s="100" t="s">
        <v>28</v>
      </c>
      <c r="B22" s="100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334">
        <f>COUNT(N10:N18)</f>
        <v>7</v>
      </c>
      <c r="O22" s="272"/>
      <c r="P22" s="272"/>
      <c r="Q22" s="92"/>
      <c r="R22" s="92"/>
      <c r="S22" s="92">
        <f>COUNT(S10:S18)</f>
        <v>7</v>
      </c>
      <c r="T22" s="92">
        <f>COUNT(T10:T18)</f>
        <v>7</v>
      </c>
    </row>
    <row r="23" spans="1:20" ht="12.75">
      <c r="A23" s="101" t="s">
        <v>29</v>
      </c>
      <c r="B23" s="10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334">
        <f>COUNTIF(N10:N18,"&lt;0.10")</f>
        <v>0</v>
      </c>
      <c r="O23" s="272"/>
      <c r="P23" s="272"/>
      <c r="Q23" s="92"/>
      <c r="R23" s="92"/>
      <c r="S23" s="92">
        <f>COUNTIF(S10:S18,"&gt;0")</f>
        <v>0</v>
      </c>
      <c r="T23" s="92">
        <f>COUNTIF(T10:T18,"&gt;0")</f>
        <v>0</v>
      </c>
    </row>
    <row r="24" spans="1:20" ht="13.5" thickBot="1">
      <c r="A24" s="102" t="s">
        <v>30</v>
      </c>
      <c r="B24" s="10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335">
        <f>N23/N22</f>
        <v>0</v>
      </c>
      <c r="O24" s="273"/>
      <c r="P24" s="273"/>
      <c r="Q24" s="94"/>
      <c r="R24" s="94"/>
      <c r="S24" s="94">
        <f>S23/S22</f>
        <v>0</v>
      </c>
      <c r="T24" s="94">
        <f>T23/T22</f>
        <v>0</v>
      </c>
    </row>
    <row r="25" spans="1:20" ht="12.75">
      <c r="A25" s="1"/>
      <c r="B25" s="1"/>
      <c r="C25" s="1"/>
      <c r="D25" s="95"/>
      <c r="E25" s="41"/>
      <c r="F25" s="1"/>
      <c r="G25" s="1"/>
      <c r="H25" s="41"/>
      <c r="I25" s="41"/>
      <c r="J25" s="41"/>
      <c r="K25" s="41"/>
      <c r="L25" s="1"/>
      <c r="M25" s="1"/>
      <c r="N25" s="318"/>
      <c r="O25" s="275"/>
      <c r="P25" s="275"/>
      <c r="Q25" s="95"/>
      <c r="R25" s="95"/>
      <c r="S25" s="95"/>
      <c r="T25" s="95"/>
    </row>
    <row r="26" spans="1:20" ht="12.75">
      <c r="A26" s="42" t="s">
        <v>44</v>
      </c>
      <c r="B26" s="42"/>
      <c r="C26" s="1"/>
      <c r="D26" s="95"/>
      <c r="E26" s="41"/>
      <c r="F26" s="1"/>
      <c r="G26" s="95"/>
      <c r="H26" s="119"/>
      <c r="I26" s="41"/>
      <c r="J26" s="41"/>
      <c r="K26" s="41"/>
      <c r="L26" s="1"/>
      <c r="M26" s="1"/>
      <c r="N26" s="318"/>
      <c r="O26" s="306"/>
      <c r="P26" s="275"/>
      <c r="Q26" s="95"/>
      <c r="R26" s="95"/>
      <c r="S26" s="95"/>
      <c r="T26" s="95"/>
    </row>
    <row r="27" spans="1:20" ht="13.5" thickBot="1">
      <c r="A27" s="1"/>
      <c r="B27" s="1"/>
      <c r="C27" s="1"/>
      <c r="D27" s="95"/>
      <c r="E27" s="41"/>
      <c r="F27" s="1"/>
      <c r="G27" s="95"/>
      <c r="H27" s="119"/>
      <c r="I27" s="41"/>
      <c r="J27" s="41"/>
      <c r="K27" s="41"/>
      <c r="L27" s="1"/>
      <c r="M27" s="1"/>
      <c r="N27" s="318"/>
      <c r="O27" s="306"/>
      <c r="P27" s="275"/>
      <c r="Q27" s="95"/>
      <c r="R27" s="95"/>
      <c r="S27" s="95"/>
      <c r="T27" s="95"/>
    </row>
    <row r="28" spans="1:20" ht="26.25" thickBot="1">
      <c r="A28" s="151" t="s">
        <v>24</v>
      </c>
      <c r="B28" s="151" t="s">
        <v>33</v>
      </c>
      <c r="C28" s="7" t="s">
        <v>0</v>
      </c>
      <c r="D28" s="8" t="s">
        <v>1</v>
      </c>
      <c r="E28" s="9" t="s">
        <v>2</v>
      </c>
      <c r="F28" s="10" t="s">
        <v>3</v>
      </c>
      <c r="G28" s="11" t="s">
        <v>4</v>
      </c>
      <c r="H28" s="12" t="s">
        <v>5</v>
      </c>
      <c r="I28" s="13" t="s">
        <v>6</v>
      </c>
      <c r="J28" s="11" t="s">
        <v>7</v>
      </c>
      <c r="K28" s="14" t="s">
        <v>8</v>
      </c>
      <c r="L28" s="43" t="s">
        <v>9</v>
      </c>
      <c r="M28" s="44" t="s">
        <v>10</v>
      </c>
      <c r="N28" s="320" t="s">
        <v>11</v>
      </c>
      <c r="O28" s="292"/>
      <c r="P28" s="263" t="s">
        <v>12</v>
      </c>
      <c r="Q28" s="18" t="s">
        <v>13</v>
      </c>
      <c r="R28" s="13" t="s">
        <v>14</v>
      </c>
      <c r="S28" s="14" t="s">
        <v>15</v>
      </c>
      <c r="T28" s="191" t="s">
        <v>16</v>
      </c>
    </row>
    <row r="29" spans="1:20" ht="12.75">
      <c r="A29" s="158"/>
      <c r="B29" s="254"/>
      <c r="C29" s="58"/>
      <c r="D29" s="54"/>
      <c r="E29" s="121"/>
      <c r="F29" s="47"/>
      <c r="G29" s="45"/>
      <c r="H29" s="141"/>
      <c r="I29" s="140"/>
      <c r="J29" s="45"/>
      <c r="K29" s="127"/>
      <c r="L29" s="50"/>
      <c r="M29" s="51"/>
      <c r="N29" s="336"/>
      <c r="O29" s="307"/>
      <c r="P29" s="274"/>
      <c r="Q29" s="48"/>
      <c r="R29" s="52"/>
      <c r="S29" s="52"/>
      <c r="T29" s="52"/>
    </row>
    <row r="30" spans="1:20" ht="12.75">
      <c r="A30" s="197"/>
      <c r="B30" s="253"/>
      <c r="C30" s="139"/>
      <c r="D30" s="59"/>
      <c r="E30" s="113"/>
      <c r="F30" s="61"/>
      <c r="G30" s="55"/>
      <c r="H30" s="146"/>
      <c r="I30" s="149"/>
      <c r="J30" s="55"/>
      <c r="K30" s="114"/>
      <c r="L30" s="56"/>
      <c r="M30" s="57"/>
      <c r="N30" s="337"/>
      <c r="O30" s="308"/>
      <c r="P30" s="276"/>
      <c r="Q30" s="62"/>
      <c r="R30" s="52"/>
      <c r="S30" s="52"/>
      <c r="T30" s="52"/>
    </row>
    <row r="31" spans="1:20" ht="12.75">
      <c r="A31" s="60"/>
      <c r="B31" s="253"/>
      <c r="C31" s="139"/>
      <c r="D31" s="59"/>
      <c r="E31" s="113"/>
      <c r="F31" s="61"/>
      <c r="G31" s="55"/>
      <c r="H31" s="146"/>
      <c r="I31" s="149"/>
      <c r="J31" s="55"/>
      <c r="K31" s="114"/>
      <c r="L31" s="56"/>
      <c r="M31" s="380"/>
      <c r="N31" s="337"/>
      <c r="O31" s="308"/>
      <c r="P31" s="276"/>
      <c r="Q31" s="62"/>
      <c r="R31" s="52"/>
      <c r="S31" s="52"/>
      <c r="T31" s="52"/>
    </row>
    <row r="32" spans="1:20" ht="12.75">
      <c r="A32" s="64"/>
      <c r="B32" s="255"/>
      <c r="C32" s="65"/>
      <c r="D32" s="70"/>
      <c r="E32" s="118"/>
      <c r="F32" s="67"/>
      <c r="G32" s="66"/>
      <c r="H32" s="147"/>
      <c r="I32" s="150"/>
      <c r="J32" s="66"/>
      <c r="K32" s="138"/>
      <c r="L32" s="56"/>
      <c r="M32" s="57"/>
      <c r="N32" s="439"/>
      <c r="O32" s="440"/>
      <c r="P32" s="267"/>
      <c r="Q32" s="68"/>
      <c r="R32" s="52"/>
      <c r="S32" s="52"/>
      <c r="T32" s="52"/>
    </row>
    <row r="33" spans="1:20" ht="13.5" thickBot="1">
      <c r="A33" s="159"/>
      <c r="B33" s="255"/>
      <c r="C33" s="65"/>
      <c r="D33" s="70"/>
      <c r="E33" s="118"/>
      <c r="F33" s="67"/>
      <c r="G33" s="66"/>
      <c r="H33" s="147"/>
      <c r="I33" s="150"/>
      <c r="J33" s="66"/>
      <c r="K33" s="131"/>
      <c r="L33" s="56"/>
      <c r="M33" s="57"/>
      <c r="N33" s="339"/>
      <c r="O33" s="310"/>
      <c r="P33" s="267"/>
      <c r="Q33" s="68"/>
      <c r="R33" s="52"/>
      <c r="S33" s="52"/>
      <c r="T33" s="52"/>
    </row>
    <row r="34" spans="1:20" ht="12.75">
      <c r="A34" s="173" t="s">
        <v>25</v>
      </c>
      <c r="B34" s="72"/>
      <c r="C34" s="106"/>
      <c r="D34" s="72"/>
      <c r="E34" s="73"/>
      <c r="F34" s="72"/>
      <c r="G34" s="72"/>
      <c r="H34" s="75"/>
      <c r="I34" s="73"/>
      <c r="J34" s="73"/>
      <c r="K34" s="73"/>
      <c r="L34" s="74"/>
      <c r="M34" s="74"/>
      <c r="N34" s="340"/>
      <c r="O34" s="311"/>
      <c r="P34" s="268"/>
      <c r="Q34" s="72"/>
      <c r="R34" s="72"/>
      <c r="S34" s="72"/>
      <c r="T34" s="72"/>
    </row>
    <row r="35" spans="1:20" ht="12.75">
      <c r="A35" s="176" t="s">
        <v>26</v>
      </c>
      <c r="B35" s="79"/>
      <c r="C35" s="80"/>
      <c r="D35" s="81"/>
      <c r="E35" s="115"/>
      <c r="F35" s="84"/>
      <c r="G35" s="84"/>
      <c r="H35" s="82"/>
      <c r="I35" s="82"/>
      <c r="J35" s="82"/>
      <c r="K35" s="82"/>
      <c r="L35" s="83"/>
      <c r="M35" s="83"/>
      <c r="N35" s="332"/>
      <c r="O35" s="295"/>
      <c r="P35" s="269"/>
      <c r="Q35" s="81"/>
      <c r="R35" s="81"/>
      <c r="S35" s="81"/>
      <c r="T35" s="81"/>
    </row>
    <row r="36" spans="1:20" ht="13.5" thickBot="1">
      <c r="A36" s="86" t="s">
        <v>27</v>
      </c>
      <c r="B36" s="86"/>
      <c r="C36" s="148"/>
      <c r="D36" s="86"/>
      <c r="E36" s="87"/>
      <c r="F36" s="89"/>
      <c r="G36" s="89"/>
      <c r="H36" s="88"/>
      <c r="I36" s="87"/>
      <c r="J36" s="87"/>
      <c r="K36" s="87"/>
      <c r="L36" s="86"/>
      <c r="M36" s="86"/>
      <c r="N36" s="341"/>
      <c r="O36" s="312"/>
      <c r="P36" s="270"/>
      <c r="Q36" s="86"/>
      <c r="R36" s="86"/>
      <c r="S36" s="86"/>
      <c r="T36" s="86"/>
    </row>
    <row r="37" spans="1:20" ht="12.75">
      <c r="A37" s="100" t="s">
        <v>28</v>
      </c>
      <c r="B37" s="10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342"/>
      <c r="O37" s="271"/>
      <c r="P37" s="271"/>
      <c r="Q37" s="91"/>
      <c r="R37" s="91"/>
      <c r="S37" s="91"/>
      <c r="T37" s="91"/>
    </row>
    <row r="38" spans="1:20" ht="12.75">
      <c r="A38" s="101" t="s">
        <v>29</v>
      </c>
      <c r="B38" s="10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392"/>
      <c r="N38" s="334"/>
      <c r="O38" s="272"/>
      <c r="P38" s="272"/>
      <c r="Q38" s="92"/>
      <c r="R38" s="93"/>
      <c r="S38" s="92"/>
      <c r="T38" s="92"/>
    </row>
    <row r="39" spans="1:20" ht="13.5" thickBot="1">
      <c r="A39" s="102" t="s">
        <v>30</v>
      </c>
      <c r="B39" s="102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393"/>
      <c r="N39" s="335"/>
      <c r="O39" s="273"/>
      <c r="P39" s="273"/>
      <c r="Q39" s="94"/>
      <c r="R39" s="94"/>
      <c r="S39" s="94"/>
      <c r="T39" s="94"/>
    </row>
    <row r="40" spans="1:20" ht="12.75">
      <c r="A40" s="122"/>
      <c r="B40" s="122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343"/>
      <c r="O40" s="288"/>
      <c r="P40" s="288"/>
      <c r="Q40" s="117"/>
      <c r="R40" s="117"/>
      <c r="S40" s="117"/>
      <c r="T40" s="117"/>
    </row>
    <row r="41" spans="1:20" ht="12.75">
      <c r="A41" s="122"/>
      <c r="B41" s="122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343"/>
      <c r="O41" s="288"/>
      <c r="P41" s="288"/>
      <c r="Q41" s="117"/>
      <c r="R41" s="117"/>
      <c r="S41" s="117"/>
      <c r="T41" s="117"/>
    </row>
    <row r="42" spans="1:16" ht="12.75">
      <c r="A42" s="103" t="s">
        <v>31</v>
      </c>
      <c r="B42" s="103"/>
      <c r="N42" s="344"/>
      <c r="O42" s="313"/>
      <c r="P42" s="289"/>
    </row>
    <row r="43" spans="14:16" ht="13.5" thickBot="1">
      <c r="N43" s="344"/>
      <c r="O43" s="313"/>
      <c r="P43" s="289"/>
    </row>
    <row r="44" spans="1:20" ht="26.25" thickBot="1">
      <c r="A44" s="151" t="s">
        <v>24</v>
      </c>
      <c r="B44" s="17"/>
      <c r="C44" s="104" t="s">
        <v>0</v>
      </c>
      <c r="D44" s="8" t="s">
        <v>1</v>
      </c>
      <c r="E44" s="9" t="s">
        <v>2</v>
      </c>
      <c r="F44" s="10" t="s">
        <v>3</v>
      </c>
      <c r="G44" s="11" t="s">
        <v>4</v>
      </c>
      <c r="H44" s="12" t="s">
        <v>5</v>
      </c>
      <c r="I44" s="13" t="s">
        <v>6</v>
      </c>
      <c r="J44" s="11" t="s">
        <v>7</v>
      </c>
      <c r="K44" s="14" t="s">
        <v>8</v>
      </c>
      <c r="L44" s="43" t="s">
        <v>9</v>
      </c>
      <c r="M44" s="97" t="s">
        <v>10</v>
      </c>
      <c r="N44" s="320" t="s">
        <v>11</v>
      </c>
      <c r="O44" s="314"/>
      <c r="P44" s="263" t="s">
        <v>12</v>
      </c>
      <c r="Q44" s="18" t="s">
        <v>13</v>
      </c>
      <c r="R44" s="13" t="s">
        <v>14</v>
      </c>
      <c r="S44" s="14" t="s">
        <v>15</v>
      </c>
      <c r="T44" s="191" t="s">
        <v>16</v>
      </c>
    </row>
    <row r="45" spans="1:20" ht="12.75">
      <c r="A45" s="143" t="s">
        <v>25</v>
      </c>
      <c r="B45" s="105"/>
      <c r="C45" s="106"/>
      <c r="D45" s="78"/>
      <c r="E45" s="76"/>
      <c r="F45" s="77"/>
      <c r="G45" s="77"/>
      <c r="H45" s="76"/>
      <c r="I45" s="76"/>
      <c r="J45" s="76"/>
      <c r="K45" s="76"/>
      <c r="L45" s="78"/>
      <c r="M45" s="78"/>
      <c r="N45" s="345">
        <f>MIN(N19,N34)</f>
        <v>0.1</v>
      </c>
      <c r="O45" s="315"/>
      <c r="P45" s="290"/>
      <c r="Q45" s="78"/>
      <c r="R45" s="78"/>
      <c r="S45" s="78">
        <f>MIN(S19,S34)</f>
        <v>0</v>
      </c>
      <c r="T45" s="78">
        <f>MIN(T19,T34)</f>
        <v>0</v>
      </c>
    </row>
    <row r="46" spans="1:20" ht="12.75">
      <c r="A46" s="107" t="s">
        <v>26</v>
      </c>
      <c r="B46" s="107"/>
      <c r="C46" s="80"/>
      <c r="D46" s="81"/>
      <c r="E46" s="84"/>
      <c r="F46" s="85"/>
      <c r="G46" s="85"/>
      <c r="H46" s="84"/>
      <c r="I46" s="84"/>
      <c r="J46" s="84"/>
      <c r="K46" s="84"/>
      <c r="L46" s="81"/>
      <c r="M46" s="81"/>
      <c r="N46" s="346">
        <f>AVERAGE(N20,N35)</f>
        <v>0.15</v>
      </c>
      <c r="O46" s="316"/>
      <c r="P46" s="269"/>
      <c r="Q46" s="81"/>
      <c r="R46" s="81"/>
      <c r="S46" s="81">
        <v>0</v>
      </c>
      <c r="T46" s="81">
        <v>0</v>
      </c>
    </row>
    <row r="47" spans="1:20" ht="13.5" thickBot="1">
      <c r="A47" s="108" t="s">
        <v>27</v>
      </c>
      <c r="B47" s="144"/>
      <c r="C47" s="256"/>
      <c r="D47" s="90"/>
      <c r="E47" s="116"/>
      <c r="F47" s="99"/>
      <c r="G47" s="99"/>
      <c r="H47" s="116"/>
      <c r="I47" s="116"/>
      <c r="J47" s="116"/>
      <c r="K47" s="116"/>
      <c r="L47" s="90"/>
      <c r="M47" s="90"/>
      <c r="N47" s="347">
        <f>MAX(N21,N36)</f>
        <v>0.2</v>
      </c>
      <c r="O47" s="317"/>
      <c r="P47" s="291"/>
      <c r="Q47" s="90"/>
      <c r="R47" s="90"/>
      <c r="S47" s="90">
        <f>MAX(S21,S36)</f>
        <v>0</v>
      </c>
      <c r="T47" s="90">
        <f>MAX(T21,T36)</f>
        <v>0</v>
      </c>
    </row>
    <row r="48" spans="1:20" ht="12.75">
      <c r="A48" s="109" t="s">
        <v>28</v>
      </c>
      <c r="B48" s="109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342">
        <f>SUM(N22,N37)</f>
        <v>7</v>
      </c>
      <c r="O48" s="271"/>
      <c r="P48" s="271"/>
      <c r="Q48" s="91"/>
      <c r="R48" s="91"/>
      <c r="S48" s="91">
        <v>3</v>
      </c>
      <c r="T48" s="91">
        <v>3</v>
      </c>
    </row>
    <row r="49" spans="1:20" ht="12.75">
      <c r="A49" s="101" t="s">
        <v>29</v>
      </c>
      <c r="B49" s="10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392"/>
      <c r="N49" s="334">
        <f>SUM(N23,N38)</f>
        <v>0</v>
      </c>
      <c r="O49" s="272"/>
      <c r="P49" s="272"/>
      <c r="Q49" s="92"/>
      <c r="R49" s="92"/>
      <c r="S49" s="92">
        <f>SUM(S23,S38)</f>
        <v>0</v>
      </c>
      <c r="T49" s="92">
        <f>SUM(T23,T38)</f>
        <v>0</v>
      </c>
    </row>
    <row r="50" spans="1:20" ht="13.5" thickBot="1">
      <c r="A50" s="102" t="s">
        <v>30</v>
      </c>
      <c r="B50" s="102"/>
      <c r="C50" s="94"/>
      <c r="D50" s="257"/>
      <c r="E50" s="94"/>
      <c r="F50" s="94"/>
      <c r="G50" s="94"/>
      <c r="H50" s="94"/>
      <c r="I50" s="94"/>
      <c r="J50" s="94"/>
      <c r="K50" s="94"/>
      <c r="L50" s="94"/>
      <c r="M50" s="393"/>
      <c r="N50" s="335">
        <f>N49/N48</f>
        <v>0</v>
      </c>
      <c r="O50" s="273"/>
      <c r="P50" s="273"/>
      <c r="Q50" s="94"/>
      <c r="R50" s="94"/>
      <c r="S50" s="94">
        <f>S49/S48</f>
        <v>0</v>
      </c>
      <c r="T50" s="94">
        <f>T49/T48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zoomScale="90" zoomScaleNormal="90" zoomScalePageLayoutView="0" workbookViewId="0" topLeftCell="A1">
      <selection activeCell="W16" sqref="W16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4"/>
      <c r="H1" s="1"/>
      <c r="I1" s="145" t="s">
        <v>49</v>
      </c>
      <c r="J1" s="1"/>
      <c r="K1" s="1"/>
      <c r="L1" s="1">
        <v>2018</v>
      </c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43188</v>
      </c>
      <c r="B10" s="251">
        <v>1192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</v>
      </c>
      <c r="O10" s="410"/>
      <c r="P10" s="406"/>
      <c r="Q10" s="130"/>
      <c r="R10" s="236"/>
      <c r="S10" s="112">
        <v>0</v>
      </c>
      <c r="T10" s="160">
        <v>0</v>
      </c>
    </row>
    <row r="11" spans="1:20" ht="13.5" thickBot="1">
      <c r="A11" s="238"/>
      <c r="B11" s="361"/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15"/>
      <c r="O11" s="416"/>
      <c r="P11" s="412"/>
      <c r="Q11" s="246"/>
      <c r="R11" s="195"/>
      <c r="S11" s="112"/>
      <c r="T11" s="112"/>
    </row>
    <row r="12" spans="1:20" ht="13.5" thickBot="1">
      <c r="A12" s="238"/>
      <c r="B12" s="361"/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15"/>
      <c r="O12" s="416"/>
      <c r="P12" s="412"/>
      <c r="Q12" s="246"/>
      <c r="R12" s="195"/>
      <c r="S12" s="112"/>
      <c r="T12" s="112"/>
    </row>
    <row r="13" spans="1:20" ht="13.5" thickBot="1">
      <c r="A13" s="238"/>
      <c r="B13" s="361"/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15"/>
      <c r="O13" s="416"/>
      <c r="P13" s="412"/>
      <c r="Q13" s="246"/>
      <c r="R13" s="195"/>
      <c r="S13" s="112"/>
      <c r="T13" s="112"/>
    </row>
    <row r="14" spans="1:20" ht="12.75">
      <c r="A14" s="173" t="s">
        <v>25</v>
      </c>
      <c r="B14" s="174"/>
      <c r="C14" s="174"/>
      <c r="D14" s="174"/>
      <c r="E14" s="174"/>
      <c r="F14" s="174"/>
      <c r="G14" s="174"/>
      <c r="H14" s="190"/>
      <c r="I14" s="174"/>
      <c r="J14" s="174"/>
      <c r="K14" s="184"/>
      <c r="L14" s="190"/>
      <c r="M14" s="190"/>
      <c r="N14" s="413"/>
      <c r="O14" s="414"/>
      <c r="P14" s="286"/>
      <c r="Q14" s="190"/>
      <c r="R14" s="190"/>
      <c r="S14" s="190"/>
      <c r="T14" s="190"/>
    </row>
    <row r="15" spans="1:20" ht="12.75">
      <c r="A15" s="176" t="s">
        <v>26</v>
      </c>
      <c r="B15" s="79"/>
      <c r="C15" s="80"/>
      <c r="D15" s="81"/>
      <c r="E15" s="82"/>
      <c r="F15" s="82"/>
      <c r="G15" s="82"/>
      <c r="H15" s="83"/>
      <c r="I15" s="82"/>
      <c r="J15" s="82"/>
      <c r="K15" s="82"/>
      <c r="L15" s="83"/>
      <c r="M15" s="83"/>
      <c r="N15" s="332"/>
      <c r="O15" s="295"/>
      <c r="P15" s="277"/>
      <c r="Q15" s="83"/>
      <c r="R15" s="83"/>
      <c r="S15" s="83"/>
      <c r="T15" s="83"/>
    </row>
    <row r="16" spans="1:20" ht="13.5" thickBot="1">
      <c r="A16" s="162" t="s">
        <v>27</v>
      </c>
      <c r="B16" s="177"/>
      <c r="C16" s="177"/>
      <c r="D16" s="177"/>
      <c r="E16" s="183"/>
      <c r="F16" s="183"/>
      <c r="G16" s="183"/>
      <c r="H16" s="182"/>
      <c r="I16" s="183"/>
      <c r="J16" s="183"/>
      <c r="K16" s="183"/>
      <c r="L16" s="182"/>
      <c r="M16" s="182"/>
      <c r="N16" s="333"/>
      <c r="O16" s="305"/>
      <c r="P16" s="287"/>
      <c r="Q16" s="182"/>
      <c r="R16" s="182"/>
      <c r="S16" s="182"/>
      <c r="T16" s="182"/>
    </row>
    <row r="17" spans="1:20" ht="12.75">
      <c r="A17" s="100" t="s">
        <v>28</v>
      </c>
      <c r="B17" s="100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334"/>
      <c r="O17" s="272"/>
      <c r="P17" s="272"/>
      <c r="Q17" s="92"/>
      <c r="R17" s="92"/>
      <c r="S17" s="92"/>
      <c r="T17" s="92"/>
    </row>
    <row r="18" spans="1:20" ht="12.75">
      <c r="A18" s="101" t="s">
        <v>29</v>
      </c>
      <c r="B18" s="10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334"/>
      <c r="O18" s="272"/>
      <c r="P18" s="272"/>
      <c r="Q18" s="92"/>
      <c r="R18" s="92"/>
      <c r="S18" s="92"/>
      <c r="T18" s="92"/>
    </row>
    <row r="19" spans="1:20" ht="13.5" thickBot="1">
      <c r="A19" s="102" t="s">
        <v>30</v>
      </c>
      <c r="B19" s="102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335"/>
      <c r="O19" s="273"/>
      <c r="P19" s="273"/>
      <c r="Q19" s="94"/>
      <c r="R19" s="94"/>
      <c r="S19" s="94"/>
      <c r="T19" s="94"/>
    </row>
    <row r="20" spans="1:20" ht="12.75">
      <c r="A20" s="1"/>
      <c r="B20" s="1"/>
      <c r="C20" s="1"/>
      <c r="D20" s="95"/>
      <c r="E20" s="41"/>
      <c r="F20" s="1"/>
      <c r="G20" s="1"/>
      <c r="H20" s="41"/>
      <c r="I20" s="41"/>
      <c r="J20" s="41"/>
      <c r="K20" s="41"/>
      <c r="L20" s="1"/>
      <c r="M20" s="1"/>
      <c r="N20" s="318"/>
      <c r="O20" s="275"/>
      <c r="P20" s="275"/>
      <c r="Q20" s="95"/>
      <c r="R20" s="95"/>
      <c r="S20" s="95"/>
      <c r="T20" s="95"/>
    </row>
    <row r="21" spans="1:20" ht="12.75">
      <c r="A21" s="42" t="s">
        <v>44</v>
      </c>
      <c r="B21" s="42"/>
      <c r="C21" s="1"/>
      <c r="D21" s="95"/>
      <c r="E21" s="41"/>
      <c r="F21" s="1"/>
      <c r="G21" s="95"/>
      <c r="H21" s="119"/>
      <c r="I21" s="41"/>
      <c r="J21" s="41"/>
      <c r="K21" s="41"/>
      <c r="L21" s="1"/>
      <c r="M21" s="1"/>
      <c r="N21" s="318"/>
      <c r="O21" s="306"/>
      <c r="P21" s="275"/>
      <c r="Q21" s="95"/>
      <c r="R21" s="95"/>
      <c r="S21" s="95"/>
      <c r="T21" s="95"/>
    </row>
    <row r="22" spans="1:20" ht="13.5" thickBot="1">
      <c r="A22" s="1"/>
      <c r="B22" s="1"/>
      <c r="C22" s="1"/>
      <c r="D22" s="95"/>
      <c r="E22" s="41"/>
      <c r="F22" s="1"/>
      <c r="G22" s="95"/>
      <c r="H22" s="119"/>
      <c r="I22" s="41"/>
      <c r="J22" s="41"/>
      <c r="K22" s="41"/>
      <c r="L22" s="1"/>
      <c r="M22" s="1"/>
      <c r="N22" s="318"/>
      <c r="O22" s="306"/>
      <c r="P22" s="275"/>
      <c r="Q22" s="95"/>
      <c r="R22" s="95"/>
      <c r="S22" s="95"/>
      <c r="T22" s="95"/>
    </row>
    <row r="23" spans="1:20" ht="26.25" thickBot="1">
      <c r="A23" s="151" t="s">
        <v>24</v>
      </c>
      <c r="B23" s="151" t="s">
        <v>33</v>
      </c>
      <c r="C23" s="7" t="s">
        <v>0</v>
      </c>
      <c r="D23" s="8" t="s">
        <v>1</v>
      </c>
      <c r="E23" s="9" t="s">
        <v>2</v>
      </c>
      <c r="F23" s="10" t="s">
        <v>3</v>
      </c>
      <c r="G23" s="11" t="s">
        <v>4</v>
      </c>
      <c r="H23" s="12" t="s">
        <v>5</v>
      </c>
      <c r="I23" s="13" t="s">
        <v>6</v>
      </c>
      <c r="J23" s="11" t="s">
        <v>7</v>
      </c>
      <c r="K23" s="14" t="s">
        <v>8</v>
      </c>
      <c r="L23" s="43" t="s">
        <v>9</v>
      </c>
      <c r="M23" s="44" t="s">
        <v>10</v>
      </c>
      <c r="N23" s="320" t="s">
        <v>11</v>
      </c>
      <c r="O23" s="292"/>
      <c r="P23" s="263" t="s">
        <v>12</v>
      </c>
      <c r="Q23" s="18" t="s">
        <v>13</v>
      </c>
      <c r="R23" s="13" t="s">
        <v>14</v>
      </c>
      <c r="S23" s="14" t="s">
        <v>15</v>
      </c>
      <c r="T23" s="191" t="s">
        <v>16</v>
      </c>
    </row>
    <row r="24" spans="1:20" ht="12.75">
      <c r="A24" s="158"/>
      <c r="B24" s="254"/>
      <c r="C24" s="58"/>
      <c r="D24" s="54"/>
      <c r="E24" s="121"/>
      <c r="F24" s="47"/>
      <c r="G24" s="45"/>
      <c r="H24" s="141"/>
      <c r="I24" s="140"/>
      <c r="J24" s="45"/>
      <c r="K24" s="127"/>
      <c r="L24" s="50"/>
      <c r="M24" s="51"/>
      <c r="N24" s="336"/>
      <c r="O24" s="307"/>
      <c r="P24" s="274"/>
      <c r="Q24" s="48"/>
      <c r="R24" s="52"/>
      <c r="S24" s="142"/>
      <c r="T24" s="142"/>
    </row>
    <row r="25" spans="1:20" ht="12.75">
      <c r="A25" s="197"/>
      <c r="B25" s="253"/>
      <c r="C25" s="139"/>
      <c r="D25" s="59"/>
      <c r="E25" s="113"/>
      <c r="F25" s="61"/>
      <c r="G25" s="55"/>
      <c r="H25" s="146"/>
      <c r="I25" s="149"/>
      <c r="J25" s="55"/>
      <c r="K25" s="114"/>
      <c r="L25" s="56"/>
      <c r="M25" s="57"/>
      <c r="N25" s="337"/>
      <c r="O25" s="308"/>
      <c r="P25" s="276"/>
      <c r="Q25" s="62"/>
      <c r="R25" s="63"/>
      <c r="S25" s="142"/>
      <c r="T25" s="142"/>
    </row>
    <row r="26" spans="1:20" ht="13.5" thickBot="1">
      <c r="A26" s="60"/>
      <c r="B26" s="253"/>
      <c r="C26" s="139"/>
      <c r="D26" s="59"/>
      <c r="E26" s="113"/>
      <c r="F26" s="61"/>
      <c r="G26" s="55"/>
      <c r="H26" s="146"/>
      <c r="I26" s="149"/>
      <c r="J26" s="55"/>
      <c r="K26" s="114"/>
      <c r="L26" s="56"/>
      <c r="M26" s="165"/>
      <c r="N26" s="337"/>
      <c r="O26" s="308"/>
      <c r="P26" s="276"/>
      <c r="Q26" s="62"/>
      <c r="R26" s="63"/>
      <c r="S26" s="142"/>
      <c r="T26" s="142"/>
    </row>
    <row r="27" spans="1:20" ht="12.75">
      <c r="A27" s="173" t="s">
        <v>25</v>
      </c>
      <c r="B27" s="72"/>
      <c r="C27" s="106"/>
      <c r="D27" s="72"/>
      <c r="E27" s="73"/>
      <c r="F27" s="72"/>
      <c r="G27" s="72"/>
      <c r="H27" s="75"/>
      <c r="I27" s="73"/>
      <c r="J27" s="73"/>
      <c r="K27" s="73"/>
      <c r="L27" s="74"/>
      <c r="M27" s="74"/>
      <c r="N27" s="340"/>
      <c r="O27" s="311"/>
      <c r="P27" s="268"/>
      <c r="Q27" s="72"/>
      <c r="R27" s="72"/>
      <c r="S27" s="72"/>
      <c r="T27" s="72"/>
    </row>
    <row r="28" spans="1:20" ht="12.75">
      <c r="A28" s="176" t="s">
        <v>26</v>
      </c>
      <c r="B28" s="79"/>
      <c r="C28" s="80"/>
      <c r="D28" s="81"/>
      <c r="E28" s="115"/>
      <c r="F28" s="84"/>
      <c r="G28" s="84"/>
      <c r="H28" s="82"/>
      <c r="I28" s="82"/>
      <c r="J28" s="82"/>
      <c r="K28" s="82"/>
      <c r="L28" s="83"/>
      <c r="M28" s="83"/>
      <c r="N28" s="332"/>
      <c r="O28" s="295"/>
      <c r="P28" s="269"/>
      <c r="Q28" s="81"/>
      <c r="R28" s="81"/>
      <c r="S28" s="81"/>
      <c r="T28" s="81"/>
    </row>
    <row r="29" spans="1:20" ht="13.5" thickBot="1">
      <c r="A29" s="86" t="s">
        <v>27</v>
      </c>
      <c r="B29" s="86"/>
      <c r="C29" s="148"/>
      <c r="D29" s="86"/>
      <c r="E29" s="87"/>
      <c r="F29" s="89"/>
      <c r="G29" s="89"/>
      <c r="H29" s="88"/>
      <c r="I29" s="87"/>
      <c r="J29" s="87"/>
      <c r="K29" s="87"/>
      <c r="L29" s="86"/>
      <c r="M29" s="86"/>
      <c r="N29" s="341"/>
      <c r="O29" s="312"/>
      <c r="P29" s="270"/>
      <c r="Q29" s="86"/>
      <c r="R29" s="86"/>
      <c r="S29" s="86"/>
      <c r="T29" s="86"/>
    </row>
    <row r="30" spans="1:20" ht="12.75">
      <c r="A30" s="100" t="s">
        <v>28</v>
      </c>
      <c r="B30" s="10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342"/>
      <c r="O30" s="271"/>
      <c r="P30" s="271"/>
      <c r="Q30" s="91"/>
      <c r="R30" s="91"/>
      <c r="S30" s="91"/>
      <c r="T30" s="91"/>
    </row>
    <row r="31" spans="1:20" ht="12.75">
      <c r="A31" s="101" t="s">
        <v>29</v>
      </c>
      <c r="B31" s="10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392"/>
      <c r="N31" s="334"/>
      <c r="O31" s="272"/>
      <c r="P31" s="272"/>
      <c r="Q31" s="92"/>
      <c r="R31" s="93"/>
      <c r="S31" s="92"/>
      <c r="T31" s="92"/>
    </row>
    <row r="32" spans="1:20" ht="13.5" thickBot="1">
      <c r="A32" s="102" t="s">
        <v>30</v>
      </c>
      <c r="B32" s="10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393"/>
      <c r="N32" s="335"/>
      <c r="O32" s="273"/>
      <c r="P32" s="273"/>
      <c r="Q32" s="94"/>
      <c r="R32" s="94"/>
      <c r="S32" s="94"/>
      <c r="T32" s="94"/>
    </row>
    <row r="33" spans="1:20" ht="12.75">
      <c r="A33" s="122"/>
      <c r="B33" s="12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343"/>
      <c r="O33" s="288"/>
      <c r="P33" s="288"/>
      <c r="Q33" s="117"/>
      <c r="R33" s="117"/>
      <c r="S33" s="117"/>
      <c r="T33" s="117"/>
    </row>
    <row r="34" spans="1:20" ht="12.75">
      <c r="A34" s="122"/>
      <c r="B34" s="122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343"/>
      <c r="O34" s="288"/>
      <c r="P34" s="288"/>
      <c r="Q34" s="117"/>
      <c r="R34" s="117"/>
      <c r="S34" s="117"/>
      <c r="T34" s="117"/>
    </row>
    <row r="35" spans="1:16" ht="12.75">
      <c r="A35" s="103" t="s">
        <v>31</v>
      </c>
      <c r="B35" s="103"/>
      <c r="N35" s="344"/>
      <c r="O35" s="313"/>
      <c r="P35" s="289"/>
    </row>
    <row r="36" spans="14:16" ht="13.5" thickBot="1">
      <c r="N36" s="344"/>
      <c r="O36" s="313"/>
      <c r="P36" s="289"/>
    </row>
    <row r="37" spans="1:20" ht="26.25" thickBot="1">
      <c r="A37" s="151" t="s">
        <v>24</v>
      </c>
      <c r="B37" s="17"/>
      <c r="C37" s="104" t="s">
        <v>0</v>
      </c>
      <c r="D37" s="8" t="s">
        <v>1</v>
      </c>
      <c r="E37" s="9" t="s">
        <v>2</v>
      </c>
      <c r="F37" s="10" t="s">
        <v>3</v>
      </c>
      <c r="G37" s="11" t="s">
        <v>4</v>
      </c>
      <c r="H37" s="12" t="s">
        <v>5</v>
      </c>
      <c r="I37" s="13" t="s">
        <v>6</v>
      </c>
      <c r="J37" s="11" t="s">
        <v>7</v>
      </c>
      <c r="K37" s="14" t="s">
        <v>8</v>
      </c>
      <c r="L37" s="43" t="s">
        <v>9</v>
      </c>
      <c r="M37" s="97" t="s">
        <v>10</v>
      </c>
      <c r="N37" s="320" t="s">
        <v>11</v>
      </c>
      <c r="O37" s="314"/>
      <c r="P37" s="263" t="s">
        <v>12</v>
      </c>
      <c r="Q37" s="18" t="s">
        <v>13</v>
      </c>
      <c r="R37" s="13" t="s">
        <v>14</v>
      </c>
      <c r="S37" s="14" t="s">
        <v>15</v>
      </c>
      <c r="T37" s="191" t="s">
        <v>16</v>
      </c>
    </row>
    <row r="38" spans="1:20" ht="12.75">
      <c r="A38" s="143" t="s">
        <v>25</v>
      </c>
      <c r="B38" s="105"/>
      <c r="C38" s="106"/>
      <c r="D38" s="78"/>
      <c r="E38" s="76"/>
      <c r="F38" s="77"/>
      <c r="G38" s="77"/>
      <c r="H38" s="76"/>
      <c r="I38" s="76"/>
      <c r="J38" s="76"/>
      <c r="K38" s="76"/>
      <c r="L38" s="78"/>
      <c r="M38" s="78"/>
      <c r="N38" s="345"/>
      <c r="O38" s="315"/>
      <c r="P38" s="290"/>
      <c r="Q38" s="78"/>
      <c r="R38" s="78"/>
      <c r="S38" s="78"/>
      <c r="T38" s="78"/>
    </row>
    <row r="39" spans="1:20" ht="12.75">
      <c r="A39" s="107" t="s">
        <v>26</v>
      </c>
      <c r="B39" s="107"/>
      <c r="C39" s="80"/>
      <c r="D39" s="81"/>
      <c r="E39" s="84"/>
      <c r="F39" s="85"/>
      <c r="G39" s="85"/>
      <c r="H39" s="84"/>
      <c r="I39" s="84"/>
      <c r="J39" s="84"/>
      <c r="K39" s="84"/>
      <c r="L39" s="81"/>
      <c r="M39" s="81"/>
      <c r="N39" s="346"/>
      <c r="O39" s="316"/>
      <c r="P39" s="269"/>
      <c r="Q39" s="81"/>
      <c r="R39" s="81"/>
      <c r="S39" s="81"/>
      <c r="T39" s="81"/>
    </row>
    <row r="40" spans="1:20" ht="13.5" thickBot="1">
      <c r="A40" s="108" t="s">
        <v>27</v>
      </c>
      <c r="B40" s="144"/>
      <c r="C40" s="256"/>
      <c r="D40" s="90"/>
      <c r="E40" s="116"/>
      <c r="F40" s="99"/>
      <c r="G40" s="99"/>
      <c r="H40" s="116"/>
      <c r="I40" s="116"/>
      <c r="J40" s="116"/>
      <c r="K40" s="116"/>
      <c r="L40" s="90"/>
      <c r="M40" s="90"/>
      <c r="N40" s="347"/>
      <c r="O40" s="317"/>
      <c r="P40" s="291"/>
      <c r="Q40" s="90"/>
      <c r="R40" s="90"/>
      <c r="S40" s="90"/>
      <c r="T40" s="90"/>
    </row>
    <row r="41" spans="1:20" ht="12.75">
      <c r="A41" s="109" t="s">
        <v>28</v>
      </c>
      <c r="B41" s="109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342"/>
      <c r="O41" s="271"/>
      <c r="P41" s="271"/>
      <c r="Q41" s="91"/>
      <c r="R41" s="91"/>
      <c r="S41" s="91"/>
      <c r="T41" s="91"/>
    </row>
    <row r="42" spans="1:20" ht="12.75">
      <c r="A42" s="101" t="s">
        <v>29</v>
      </c>
      <c r="B42" s="10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392"/>
      <c r="N42" s="334"/>
      <c r="O42" s="272"/>
      <c r="P42" s="272"/>
      <c r="Q42" s="92"/>
      <c r="R42" s="92"/>
      <c r="S42" s="92"/>
      <c r="T42" s="92"/>
    </row>
    <row r="43" spans="1:20" ht="13.5" thickBot="1">
      <c r="A43" s="102" t="s">
        <v>30</v>
      </c>
      <c r="B43" s="102"/>
      <c r="C43" s="94"/>
      <c r="D43" s="257"/>
      <c r="E43" s="94"/>
      <c r="F43" s="94"/>
      <c r="G43" s="94"/>
      <c r="H43" s="94"/>
      <c r="I43" s="94"/>
      <c r="J43" s="94"/>
      <c r="K43" s="94"/>
      <c r="L43" s="94"/>
      <c r="M43" s="393"/>
      <c r="N43" s="335"/>
      <c r="O43" s="273"/>
      <c r="P43" s="273"/>
      <c r="Q43" s="94"/>
      <c r="R43" s="94"/>
      <c r="S43" s="94"/>
      <c r="T43" s="94"/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Q19" sqref="Q19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79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1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  <c r="U3" s="377" t="s">
        <v>47</v>
      </c>
    </row>
    <row r="4" spans="1:21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  <c r="U4" s="27">
        <v>0</v>
      </c>
    </row>
    <row r="5" spans="1:21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  <c r="U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1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320" t="s">
        <v>11</v>
      </c>
      <c r="O9" s="292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  <c r="U9" s="377" t="s">
        <v>47</v>
      </c>
    </row>
    <row r="10" spans="1:21" ht="13.5" thickBot="1">
      <c r="A10" s="158">
        <v>43116</v>
      </c>
      <c r="B10" s="251">
        <v>225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258"/>
      <c r="N10" s="324">
        <v>0.1</v>
      </c>
      <c r="O10" s="296"/>
      <c r="P10" s="279"/>
      <c r="Q10" s="130"/>
      <c r="R10" s="236"/>
      <c r="S10" s="112">
        <v>0</v>
      </c>
      <c r="T10" s="160">
        <v>0</v>
      </c>
      <c r="U10" s="157"/>
    </row>
    <row r="11" spans="1:21" ht="13.5" thickBot="1">
      <c r="A11" s="383">
        <v>30.01</v>
      </c>
      <c r="B11" s="361">
        <v>379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372"/>
      <c r="N11" s="422">
        <v>0.15</v>
      </c>
      <c r="O11" s="379"/>
      <c r="P11" s="285"/>
      <c r="Q11" s="246"/>
      <c r="R11" s="195"/>
      <c r="S11" s="445">
        <v>0</v>
      </c>
      <c r="T11" s="112">
        <v>0</v>
      </c>
      <c r="U11" s="196"/>
    </row>
    <row r="12" spans="1:21" ht="13.5" thickBot="1">
      <c r="A12" s="238">
        <v>43144</v>
      </c>
      <c r="B12" s="361">
        <v>540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372"/>
      <c r="N12" s="422">
        <v>0.15</v>
      </c>
      <c r="O12" s="379"/>
      <c r="P12" s="285"/>
      <c r="Q12" s="246"/>
      <c r="R12" s="195"/>
      <c r="S12" s="445">
        <v>0</v>
      </c>
      <c r="T12" s="112">
        <v>0</v>
      </c>
      <c r="U12" s="160"/>
    </row>
    <row r="13" spans="1:21" ht="13.5" thickBot="1">
      <c r="A13" s="238">
        <v>43152</v>
      </c>
      <c r="B13" s="361">
        <v>681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372"/>
      <c r="N13" s="422">
        <v>0.2</v>
      </c>
      <c r="O13" s="379"/>
      <c r="P13" s="285"/>
      <c r="Q13" s="246"/>
      <c r="R13" s="195"/>
      <c r="S13" s="445">
        <v>0</v>
      </c>
      <c r="T13" s="112">
        <v>0</v>
      </c>
      <c r="U13" s="157"/>
    </row>
    <row r="14" spans="1:21" ht="13.5" thickBot="1">
      <c r="A14" s="238">
        <v>43166</v>
      </c>
      <c r="B14" s="361">
        <v>871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372"/>
      <c r="N14" s="422">
        <v>0.2</v>
      </c>
      <c r="O14" s="379"/>
      <c r="P14" s="285"/>
      <c r="Q14" s="246"/>
      <c r="R14" s="195"/>
      <c r="S14" s="445">
        <v>0</v>
      </c>
      <c r="T14" s="112">
        <v>0</v>
      </c>
      <c r="U14" s="157"/>
    </row>
    <row r="15" spans="1:21" ht="13.5" thickBot="1">
      <c r="A15" s="238">
        <v>43180</v>
      </c>
      <c r="B15" s="361">
        <v>1067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372"/>
      <c r="N15" s="422">
        <v>0.15</v>
      </c>
      <c r="O15" s="379"/>
      <c r="P15" s="285"/>
      <c r="Q15" s="246"/>
      <c r="R15" s="195"/>
      <c r="S15" s="445">
        <v>0</v>
      </c>
      <c r="T15" s="112">
        <v>0</v>
      </c>
      <c r="U15" s="157"/>
    </row>
    <row r="16" spans="1:21" ht="13.5" thickBot="1">
      <c r="A16" s="238">
        <v>43188</v>
      </c>
      <c r="B16" s="361">
        <v>1195</v>
      </c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372"/>
      <c r="N16" s="422">
        <v>0.15</v>
      </c>
      <c r="O16" s="379"/>
      <c r="P16" s="285"/>
      <c r="Q16" s="246"/>
      <c r="R16" s="195"/>
      <c r="S16" s="445">
        <v>0</v>
      </c>
      <c r="T16" s="112">
        <v>0</v>
      </c>
      <c r="U16" s="157"/>
    </row>
    <row r="17" spans="1:21" ht="13.5" thickBot="1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372"/>
      <c r="N17" s="378"/>
      <c r="O17" s="379"/>
      <c r="P17" s="285"/>
      <c r="Q17" s="246"/>
      <c r="R17" s="195"/>
      <c r="S17" s="445"/>
      <c r="T17" s="112"/>
      <c r="U17" s="157"/>
    </row>
    <row r="18" spans="1:21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372"/>
      <c r="N18" s="378"/>
      <c r="O18" s="379"/>
      <c r="P18" s="285"/>
      <c r="Q18" s="246"/>
      <c r="R18" s="195"/>
      <c r="S18" s="445"/>
      <c r="T18" s="112"/>
      <c r="U18" s="157"/>
    </row>
    <row r="19" spans="1:21" ht="13.5" thickBot="1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372"/>
      <c r="N19" s="378"/>
      <c r="O19" s="379"/>
      <c r="P19" s="285"/>
      <c r="Q19" s="246"/>
      <c r="R19" s="195"/>
      <c r="S19" s="445"/>
      <c r="T19" s="112"/>
      <c r="U19" s="157"/>
    </row>
    <row r="20" spans="1:21" ht="13.5" thickBot="1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372"/>
      <c r="N20" s="378"/>
      <c r="O20" s="379"/>
      <c r="P20" s="285"/>
      <c r="Q20" s="246"/>
      <c r="R20" s="195"/>
      <c r="S20" s="445"/>
      <c r="T20" s="112"/>
      <c r="U20" s="157"/>
    </row>
    <row r="21" spans="1:21" ht="13.5" thickBot="1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372"/>
      <c r="N21" s="378"/>
      <c r="O21" s="379"/>
      <c r="P21" s="285"/>
      <c r="Q21" s="246"/>
      <c r="R21" s="195"/>
      <c r="S21" s="445"/>
      <c r="T21" s="112"/>
      <c r="U21" s="157"/>
    </row>
    <row r="22" spans="1:21" ht="13.5" thickBot="1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372"/>
      <c r="N22" s="378"/>
      <c r="O22" s="379"/>
      <c r="P22" s="285"/>
      <c r="Q22" s="246"/>
      <c r="R22" s="195"/>
      <c r="S22" s="445"/>
      <c r="T22" s="112"/>
      <c r="U22" s="157"/>
    </row>
    <row r="23" spans="1:21" ht="12.75">
      <c r="A23" s="173" t="s">
        <v>25</v>
      </c>
      <c r="B23" s="174"/>
      <c r="C23" s="174"/>
      <c r="D23" s="174"/>
      <c r="E23" s="174"/>
      <c r="F23" s="174"/>
      <c r="G23" s="174"/>
      <c r="H23" s="190"/>
      <c r="I23" s="174"/>
      <c r="J23" s="174"/>
      <c r="K23" s="184"/>
      <c r="L23" s="190"/>
      <c r="M23" s="190"/>
      <c r="N23" s="331">
        <f>MIN(N10:N22)</f>
        <v>0.1</v>
      </c>
      <c r="O23" s="304"/>
      <c r="P23" s="286"/>
      <c r="Q23" s="190"/>
      <c r="R23" s="190"/>
      <c r="S23" s="190">
        <f>MIN(S10:S22)</f>
        <v>0</v>
      </c>
      <c r="T23" s="190">
        <f>MIN(T10:T22)</f>
        <v>0</v>
      </c>
      <c r="U23" s="190"/>
    </row>
    <row r="24" spans="1:21" ht="12.75">
      <c r="A24" s="176" t="s">
        <v>26</v>
      </c>
      <c r="B24" s="79"/>
      <c r="C24" s="80"/>
      <c r="D24" s="81"/>
      <c r="E24" s="82"/>
      <c r="F24" s="82"/>
      <c r="G24" s="82"/>
      <c r="H24" s="83"/>
      <c r="I24" s="82"/>
      <c r="J24" s="82"/>
      <c r="K24" s="82"/>
      <c r="L24" s="83"/>
      <c r="M24" s="83"/>
      <c r="N24" s="332">
        <f>AVERAGE(N10:N22)</f>
        <v>0.15714285714285717</v>
      </c>
      <c r="O24" s="295"/>
      <c r="P24" s="277"/>
      <c r="Q24" s="83"/>
      <c r="R24" s="83"/>
      <c r="S24" s="83">
        <f>AVERAGE(S10:S22)</f>
        <v>0</v>
      </c>
      <c r="T24" s="83">
        <f>AVERAGE(T10:T22)</f>
        <v>0</v>
      </c>
      <c r="U24" s="83"/>
    </row>
    <row r="25" spans="1:21" ht="13.5" thickBot="1">
      <c r="A25" s="162" t="s">
        <v>27</v>
      </c>
      <c r="B25" s="177"/>
      <c r="C25" s="177"/>
      <c r="D25" s="177"/>
      <c r="E25" s="183"/>
      <c r="F25" s="183"/>
      <c r="G25" s="183"/>
      <c r="H25" s="182"/>
      <c r="I25" s="183"/>
      <c r="J25" s="183"/>
      <c r="K25" s="183"/>
      <c r="L25" s="182"/>
      <c r="M25" s="182"/>
      <c r="N25" s="333">
        <f>MAX(N10:N22)</f>
        <v>0.2</v>
      </c>
      <c r="O25" s="305"/>
      <c r="P25" s="287"/>
      <c r="Q25" s="182"/>
      <c r="R25" s="182"/>
      <c r="S25" s="182">
        <f>MAX(S10:S22)</f>
        <v>0</v>
      </c>
      <c r="T25" s="182">
        <f>MAX(T10:T22)</f>
        <v>0</v>
      </c>
      <c r="U25" s="182"/>
    </row>
    <row r="26" spans="1:21" ht="12.75">
      <c r="A26" s="100" t="s">
        <v>28</v>
      </c>
      <c r="B26" s="100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334">
        <f>COUNT(N10:N22)</f>
        <v>7</v>
      </c>
      <c r="O26" s="272"/>
      <c r="P26" s="272"/>
      <c r="Q26" s="92"/>
      <c r="R26" s="92"/>
      <c r="S26" s="92">
        <f>COUNT(S10:S22)</f>
        <v>7</v>
      </c>
      <c r="T26" s="92">
        <f>COUNT(T10:T22)</f>
        <v>7</v>
      </c>
      <c r="U26" s="92"/>
    </row>
    <row r="27" spans="1:21" ht="12.75">
      <c r="A27" s="101" t="s">
        <v>29</v>
      </c>
      <c r="B27" s="10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334">
        <f>COUNTIF(N10:N22,"&lt;0.10")</f>
        <v>0</v>
      </c>
      <c r="O27" s="272"/>
      <c r="P27" s="272"/>
      <c r="Q27" s="92"/>
      <c r="R27" s="92"/>
      <c r="S27" s="92">
        <f>COUNTIF(S10:S22,"&gt;0")</f>
        <v>0</v>
      </c>
      <c r="T27" s="92">
        <f>COUNTIF(T10:T22,"&gt;0")</f>
        <v>0</v>
      </c>
      <c r="U27" s="92"/>
    </row>
    <row r="28" spans="1:21" ht="13.5" thickBot="1">
      <c r="A28" s="102" t="s">
        <v>30</v>
      </c>
      <c r="B28" s="102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335">
        <f>N27/N26</f>
        <v>0</v>
      </c>
      <c r="O28" s="273"/>
      <c r="P28" s="273"/>
      <c r="Q28" s="94"/>
      <c r="R28" s="94"/>
      <c r="S28" s="94">
        <f>S27/S26</f>
        <v>0</v>
      </c>
      <c r="T28" s="94">
        <f>T27/T26</f>
        <v>0</v>
      </c>
      <c r="U28" s="94"/>
    </row>
    <row r="29" spans="1:20" ht="12.75">
      <c r="A29" s="1"/>
      <c r="B29" s="1"/>
      <c r="C29" s="1"/>
      <c r="D29" s="95"/>
      <c r="E29" s="41"/>
      <c r="F29" s="1"/>
      <c r="G29" s="1"/>
      <c r="H29" s="41"/>
      <c r="I29" s="41"/>
      <c r="J29" s="41"/>
      <c r="K29" s="41"/>
      <c r="L29" s="1"/>
      <c r="M29" s="1"/>
      <c r="N29" s="318"/>
      <c r="O29" s="275"/>
      <c r="P29" s="275"/>
      <c r="Q29" s="95"/>
      <c r="R29" s="95"/>
      <c r="S29" s="95"/>
      <c r="T29" s="95"/>
    </row>
    <row r="30" spans="1:20" ht="12.75">
      <c r="A30" s="42" t="s">
        <v>44</v>
      </c>
      <c r="B30" s="42"/>
      <c r="C30" s="1"/>
      <c r="D30" s="95"/>
      <c r="E30" s="41"/>
      <c r="F30" s="1"/>
      <c r="G30" s="95"/>
      <c r="H30" s="119"/>
      <c r="I30" s="41"/>
      <c r="J30" s="41"/>
      <c r="K30" s="41"/>
      <c r="L30" s="1"/>
      <c r="M30" s="1"/>
      <c r="N30" s="318"/>
      <c r="O30" s="306"/>
      <c r="P30" s="275"/>
      <c r="Q30" s="95"/>
      <c r="R30" s="95"/>
      <c r="S30" s="95"/>
      <c r="T30" s="95"/>
    </row>
    <row r="31" spans="1:20" ht="13.5" thickBot="1">
      <c r="A31" s="1"/>
      <c r="B31" s="1"/>
      <c r="C31" s="1"/>
      <c r="D31" s="95"/>
      <c r="E31" s="41"/>
      <c r="F31" s="1"/>
      <c r="G31" s="95"/>
      <c r="H31" s="119"/>
      <c r="I31" s="41"/>
      <c r="J31" s="41"/>
      <c r="K31" s="41"/>
      <c r="L31" s="1"/>
      <c r="M31" s="1"/>
      <c r="N31" s="318"/>
      <c r="O31" s="306"/>
      <c r="P31" s="275"/>
      <c r="Q31" s="95"/>
      <c r="R31" s="95"/>
      <c r="S31" s="95"/>
      <c r="T31" s="95"/>
    </row>
    <row r="32" spans="1:21" ht="26.25" thickBot="1">
      <c r="A32" s="151" t="s">
        <v>24</v>
      </c>
      <c r="B32" s="151" t="s">
        <v>33</v>
      </c>
      <c r="C32" s="7" t="s">
        <v>0</v>
      </c>
      <c r="D32" s="8" t="s">
        <v>1</v>
      </c>
      <c r="E32" s="9" t="s">
        <v>2</v>
      </c>
      <c r="F32" s="10" t="s">
        <v>3</v>
      </c>
      <c r="G32" s="11" t="s">
        <v>4</v>
      </c>
      <c r="H32" s="12" t="s">
        <v>5</v>
      </c>
      <c r="I32" s="13" t="s">
        <v>6</v>
      </c>
      <c r="J32" s="11" t="s">
        <v>7</v>
      </c>
      <c r="K32" s="14" t="s">
        <v>8</v>
      </c>
      <c r="L32" s="43" t="s">
        <v>9</v>
      </c>
      <c r="M32" s="44" t="s">
        <v>10</v>
      </c>
      <c r="N32" s="320" t="s">
        <v>11</v>
      </c>
      <c r="O32" s="292"/>
      <c r="P32" s="263" t="s">
        <v>12</v>
      </c>
      <c r="Q32" s="18" t="s">
        <v>13</v>
      </c>
      <c r="R32" s="13" t="s">
        <v>14</v>
      </c>
      <c r="S32" s="14" t="s">
        <v>15</v>
      </c>
      <c r="T32" s="191" t="s">
        <v>16</v>
      </c>
      <c r="U32" s="377" t="s">
        <v>73</v>
      </c>
    </row>
    <row r="33" spans="1:21" ht="12.75">
      <c r="A33" s="158"/>
      <c r="B33" s="254"/>
      <c r="C33" s="58"/>
      <c r="D33" s="54"/>
      <c r="E33" s="121"/>
      <c r="F33" s="47"/>
      <c r="G33" s="45"/>
      <c r="H33" s="141"/>
      <c r="I33" s="140"/>
      <c r="J33" s="45"/>
      <c r="K33" s="127"/>
      <c r="L33" s="50"/>
      <c r="M33" s="51"/>
      <c r="N33" s="336"/>
      <c r="O33" s="307"/>
      <c r="P33" s="274"/>
      <c r="Q33" s="48"/>
      <c r="R33" s="52"/>
      <c r="S33" s="52"/>
      <c r="T33" s="52"/>
      <c r="U33" s="442"/>
    </row>
    <row r="34" spans="1:21" ht="12.75">
      <c r="A34" s="197"/>
      <c r="B34" s="253"/>
      <c r="C34" s="139"/>
      <c r="D34" s="59"/>
      <c r="E34" s="113"/>
      <c r="F34" s="61"/>
      <c r="G34" s="55"/>
      <c r="H34" s="146"/>
      <c r="I34" s="149"/>
      <c r="J34" s="55"/>
      <c r="K34" s="114"/>
      <c r="L34" s="56"/>
      <c r="M34" s="57"/>
      <c r="N34" s="337"/>
      <c r="O34" s="308"/>
      <c r="P34" s="276"/>
      <c r="Q34" s="62"/>
      <c r="R34" s="52"/>
      <c r="S34" s="52"/>
      <c r="T34" s="52"/>
      <c r="U34" s="443"/>
    </row>
    <row r="35" spans="1:21" ht="12.75">
      <c r="A35" s="60"/>
      <c r="B35" s="253"/>
      <c r="C35" s="139"/>
      <c r="D35" s="59"/>
      <c r="E35" s="113"/>
      <c r="F35" s="61"/>
      <c r="G35" s="55"/>
      <c r="H35" s="146"/>
      <c r="I35" s="149"/>
      <c r="J35" s="55"/>
      <c r="K35" s="114"/>
      <c r="L35" s="56"/>
      <c r="M35" s="380"/>
      <c r="N35" s="337"/>
      <c r="O35" s="308"/>
      <c r="P35" s="276"/>
      <c r="Q35" s="62"/>
      <c r="R35" s="52"/>
      <c r="S35" s="52"/>
      <c r="T35" s="52"/>
      <c r="U35" s="443"/>
    </row>
    <row r="36" spans="1:21" ht="12.75">
      <c r="A36" s="64"/>
      <c r="B36" s="255"/>
      <c r="C36" s="65"/>
      <c r="D36" s="70"/>
      <c r="E36" s="118"/>
      <c r="F36" s="67"/>
      <c r="G36" s="66"/>
      <c r="H36" s="147"/>
      <c r="I36" s="150"/>
      <c r="J36" s="66"/>
      <c r="K36" s="138"/>
      <c r="L36" s="56"/>
      <c r="M36" s="57"/>
      <c r="N36" s="439"/>
      <c r="O36" s="440"/>
      <c r="P36" s="267"/>
      <c r="Q36" s="68"/>
      <c r="R36" s="52"/>
      <c r="S36" s="52"/>
      <c r="T36" s="52"/>
      <c r="U36" s="69"/>
    </row>
    <row r="37" spans="1:21" ht="12.75">
      <c r="A37" s="159"/>
      <c r="B37" s="255"/>
      <c r="C37" s="65"/>
      <c r="D37" s="70"/>
      <c r="E37" s="118"/>
      <c r="F37" s="67"/>
      <c r="G37" s="66"/>
      <c r="H37" s="147"/>
      <c r="I37" s="150"/>
      <c r="J37" s="66"/>
      <c r="K37" s="131"/>
      <c r="L37" s="56"/>
      <c r="M37" s="57"/>
      <c r="N37" s="339"/>
      <c r="O37" s="310"/>
      <c r="P37" s="267"/>
      <c r="Q37" s="68"/>
      <c r="R37" s="52"/>
      <c r="S37" s="52"/>
      <c r="T37" s="52"/>
      <c r="U37" s="69"/>
    </row>
    <row r="38" spans="1:21" ht="12.75">
      <c r="A38" s="159"/>
      <c r="B38" s="255"/>
      <c r="C38" s="65"/>
      <c r="D38" s="70"/>
      <c r="E38" s="118"/>
      <c r="F38" s="67"/>
      <c r="G38" s="66"/>
      <c r="H38" s="147"/>
      <c r="I38" s="150"/>
      <c r="J38" s="66"/>
      <c r="K38" s="131"/>
      <c r="L38" s="56"/>
      <c r="M38" s="57"/>
      <c r="N38" s="339"/>
      <c r="O38" s="310"/>
      <c r="P38" s="267"/>
      <c r="Q38" s="68"/>
      <c r="R38" s="52"/>
      <c r="S38" s="52"/>
      <c r="T38" s="52"/>
      <c r="U38" s="69"/>
    </row>
    <row r="39" spans="1:21" ht="12.75">
      <c r="A39" s="159"/>
      <c r="B39" s="255"/>
      <c r="C39" s="65"/>
      <c r="D39" s="70"/>
      <c r="E39" s="118"/>
      <c r="F39" s="67"/>
      <c r="G39" s="66"/>
      <c r="H39" s="147"/>
      <c r="I39" s="150"/>
      <c r="J39" s="66"/>
      <c r="K39" s="131"/>
      <c r="L39" s="56"/>
      <c r="M39" s="57"/>
      <c r="N39" s="339"/>
      <c r="O39" s="310"/>
      <c r="P39" s="267"/>
      <c r="Q39" s="68"/>
      <c r="R39" s="52"/>
      <c r="S39" s="52"/>
      <c r="T39" s="52"/>
      <c r="U39" s="69"/>
    </row>
    <row r="40" spans="1:21" ht="12.75">
      <c r="A40" s="159"/>
      <c r="B40" s="255"/>
      <c r="C40" s="65"/>
      <c r="D40" s="70"/>
      <c r="E40" s="118"/>
      <c r="F40" s="67"/>
      <c r="G40" s="66"/>
      <c r="H40" s="147"/>
      <c r="I40" s="150"/>
      <c r="J40" s="66"/>
      <c r="K40" s="131"/>
      <c r="L40" s="56"/>
      <c r="M40" s="57"/>
      <c r="N40" s="339"/>
      <c r="O40" s="310"/>
      <c r="P40" s="267"/>
      <c r="Q40" s="68"/>
      <c r="R40" s="52"/>
      <c r="S40" s="52"/>
      <c r="T40" s="52"/>
      <c r="U40" s="69"/>
    </row>
    <row r="41" spans="1:21" ht="13.5" thickBot="1">
      <c r="A41" s="159"/>
      <c r="B41" s="255"/>
      <c r="C41" s="65"/>
      <c r="D41" s="70"/>
      <c r="E41" s="118"/>
      <c r="F41" s="67"/>
      <c r="G41" s="66"/>
      <c r="H41" s="147"/>
      <c r="I41" s="150"/>
      <c r="J41" s="66"/>
      <c r="K41" s="131"/>
      <c r="L41" s="56"/>
      <c r="M41" s="57"/>
      <c r="N41" s="339"/>
      <c r="O41" s="310"/>
      <c r="P41" s="267"/>
      <c r="Q41" s="68"/>
      <c r="R41" s="52"/>
      <c r="S41" s="52"/>
      <c r="T41" s="52"/>
      <c r="U41" s="69"/>
    </row>
    <row r="42" spans="1:21" ht="12.75">
      <c r="A42" s="173" t="s">
        <v>25</v>
      </c>
      <c r="B42" s="72"/>
      <c r="C42" s="106"/>
      <c r="D42" s="72"/>
      <c r="E42" s="73"/>
      <c r="F42" s="72"/>
      <c r="G42" s="72"/>
      <c r="H42" s="75"/>
      <c r="I42" s="73"/>
      <c r="J42" s="73"/>
      <c r="K42" s="73"/>
      <c r="L42" s="74"/>
      <c r="M42" s="74"/>
      <c r="N42" s="340"/>
      <c r="O42" s="311"/>
      <c r="P42" s="268"/>
      <c r="Q42" s="72"/>
      <c r="R42" s="72"/>
      <c r="S42" s="72"/>
      <c r="T42" s="72"/>
      <c r="U42" s="72"/>
    </row>
    <row r="43" spans="1:21" ht="12.75">
      <c r="A43" s="176" t="s">
        <v>26</v>
      </c>
      <c r="B43" s="79"/>
      <c r="C43" s="80"/>
      <c r="D43" s="81"/>
      <c r="E43" s="115"/>
      <c r="F43" s="84"/>
      <c r="G43" s="84"/>
      <c r="H43" s="82"/>
      <c r="I43" s="82"/>
      <c r="J43" s="82"/>
      <c r="K43" s="82"/>
      <c r="L43" s="83"/>
      <c r="M43" s="83"/>
      <c r="N43" s="332"/>
      <c r="O43" s="295"/>
      <c r="P43" s="269"/>
      <c r="Q43" s="81"/>
      <c r="R43" s="81"/>
      <c r="S43" s="81"/>
      <c r="T43" s="81"/>
      <c r="U43" s="81"/>
    </row>
    <row r="44" spans="1:21" ht="13.5" thickBot="1">
      <c r="A44" s="86" t="s">
        <v>27</v>
      </c>
      <c r="B44" s="86"/>
      <c r="C44" s="148"/>
      <c r="D44" s="86"/>
      <c r="E44" s="87"/>
      <c r="F44" s="89"/>
      <c r="G44" s="89"/>
      <c r="H44" s="88"/>
      <c r="I44" s="87"/>
      <c r="J44" s="87"/>
      <c r="K44" s="87"/>
      <c r="L44" s="86"/>
      <c r="M44" s="86"/>
      <c r="N44" s="341"/>
      <c r="O44" s="312"/>
      <c r="P44" s="270"/>
      <c r="Q44" s="86"/>
      <c r="R44" s="86"/>
      <c r="S44" s="86"/>
      <c r="T44" s="86"/>
      <c r="U44" s="86"/>
    </row>
    <row r="45" spans="1:21" ht="12.75">
      <c r="A45" s="100" t="s">
        <v>28</v>
      </c>
      <c r="B45" s="10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342"/>
      <c r="O45" s="271"/>
      <c r="P45" s="271"/>
      <c r="Q45" s="91"/>
      <c r="R45" s="91"/>
      <c r="S45" s="91"/>
      <c r="T45" s="91"/>
      <c r="U45" s="91"/>
    </row>
    <row r="46" spans="1:21" ht="12.75">
      <c r="A46" s="101" t="s">
        <v>29</v>
      </c>
      <c r="B46" s="10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392"/>
      <c r="N46" s="334"/>
      <c r="O46" s="272"/>
      <c r="P46" s="272"/>
      <c r="Q46" s="92"/>
      <c r="R46" s="93"/>
      <c r="S46" s="92"/>
      <c r="T46" s="92"/>
      <c r="U46" s="92"/>
    </row>
    <row r="47" spans="1:21" ht="13.5" thickBot="1">
      <c r="A47" s="102" t="s">
        <v>30</v>
      </c>
      <c r="B47" s="102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393"/>
      <c r="N47" s="335"/>
      <c r="O47" s="273"/>
      <c r="P47" s="273"/>
      <c r="Q47" s="94"/>
      <c r="R47" s="94"/>
      <c r="S47" s="94"/>
      <c r="T47" s="94"/>
      <c r="U47" s="94"/>
    </row>
    <row r="48" spans="1:20" ht="12.75">
      <c r="A48" s="122"/>
      <c r="B48" s="122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343"/>
      <c r="O48" s="288"/>
      <c r="P48" s="288"/>
      <c r="Q48" s="117"/>
      <c r="R48" s="117"/>
      <c r="S48" s="117"/>
      <c r="T48" s="117"/>
    </row>
    <row r="49" spans="1:20" ht="12.75">
      <c r="A49" s="122"/>
      <c r="B49" s="122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343"/>
      <c r="O49" s="288"/>
      <c r="P49" s="288"/>
      <c r="Q49" s="117"/>
      <c r="R49" s="117"/>
      <c r="S49" s="117"/>
      <c r="T49" s="117"/>
    </row>
    <row r="50" spans="1:16" ht="12.75">
      <c r="A50" s="103" t="s">
        <v>31</v>
      </c>
      <c r="B50" s="103"/>
      <c r="N50" s="344"/>
      <c r="O50" s="313"/>
      <c r="P50" s="289"/>
    </row>
    <row r="51" spans="14:16" ht="13.5" thickBot="1">
      <c r="N51" s="344"/>
      <c r="O51" s="313"/>
      <c r="P51" s="289"/>
    </row>
    <row r="52" spans="1:21" ht="26.25" thickBot="1">
      <c r="A52" s="151" t="s">
        <v>24</v>
      </c>
      <c r="B52" s="17"/>
      <c r="C52" s="104" t="s">
        <v>0</v>
      </c>
      <c r="D52" s="8" t="s">
        <v>1</v>
      </c>
      <c r="E52" s="9" t="s">
        <v>2</v>
      </c>
      <c r="F52" s="10" t="s">
        <v>3</v>
      </c>
      <c r="G52" s="11" t="s">
        <v>4</v>
      </c>
      <c r="H52" s="12" t="s">
        <v>5</v>
      </c>
      <c r="I52" s="13" t="s">
        <v>6</v>
      </c>
      <c r="J52" s="11" t="s">
        <v>7</v>
      </c>
      <c r="K52" s="14" t="s">
        <v>8</v>
      </c>
      <c r="L52" s="43" t="s">
        <v>9</v>
      </c>
      <c r="M52" s="97" t="s">
        <v>10</v>
      </c>
      <c r="N52" s="320" t="s">
        <v>11</v>
      </c>
      <c r="O52" s="314"/>
      <c r="P52" s="263" t="s">
        <v>12</v>
      </c>
      <c r="Q52" s="18" t="s">
        <v>13</v>
      </c>
      <c r="R52" s="13" t="s">
        <v>14</v>
      </c>
      <c r="S52" s="14" t="s">
        <v>15</v>
      </c>
      <c r="T52" s="191" t="s">
        <v>16</v>
      </c>
      <c r="U52" s="191" t="s">
        <v>73</v>
      </c>
    </row>
    <row r="53" spans="1:21" ht="12.75">
      <c r="A53" s="143" t="s">
        <v>25</v>
      </c>
      <c r="B53" s="105"/>
      <c r="C53" s="106"/>
      <c r="D53" s="78"/>
      <c r="E53" s="76"/>
      <c r="F53" s="77"/>
      <c r="G53" s="77"/>
      <c r="H53" s="76"/>
      <c r="I53" s="76"/>
      <c r="J53" s="76"/>
      <c r="K53" s="76"/>
      <c r="L53" s="78"/>
      <c r="M53" s="78"/>
      <c r="N53" s="345">
        <f>MIN(N23,N42)</f>
        <v>0.1</v>
      </c>
      <c r="O53" s="315"/>
      <c r="P53" s="290"/>
      <c r="Q53" s="78"/>
      <c r="R53" s="78"/>
      <c r="S53" s="78">
        <f>MIN(S23,S42)</f>
        <v>0</v>
      </c>
      <c r="T53" s="78">
        <f>MIN(T23,T42)</f>
        <v>0</v>
      </c>
      <c r="U53" s="78"/>
    </row>
    <row r="54" spans="1:21" ht="12.75">
      <c r="A54" s="107" t="s">
        <v>26</v>
      </c>
      <c r="B54" s="107"/>
      <c r="C54" s="80"/>
      <c r="D54" s="81"/>
      <c r="E54" s="84"/>
      <c r="F54" s="85"/>
      <c r="G54" s="85"/>
      <c r="H54" s="84"/>
      <c r="I54" s="84"/>
      <c r="J54" s="84"/>
      <c r="K54" s="84"/>
      <c r="L54" s="81"/>
      <c r="M54" s="81"/>
      <c r="N54" s="346">
        <f>AVERAGE(N24,N43)</f>
        <v>0.15714285714285717</v>
      </c>
      <c r="O54" s="316"/>
      <c r="P54" s="269"/>
      <c r="Q54" s="81"/>
      <c r="R54" s="81"/>
      <c r="S54" s="81">
        <f>AVERAGE(S24,S43)</f>
        <v>0</v>
      </c>
      <c r="T54" s="81">
        <f>AVERAGE(T24,T43)</f>
        <v>0</v>
      </c>
      <c r="U54" s="81"/>
    </row>
    <row r="55" spans="1:21" ht="13.5" thickBot="1">
      <c r="A55" s="108" t="s">
        <v>27</v>
      </c>
      <c r="B55" s="144"/>
      <c r="C55" s="256"/>
      <c r="D55" s="90"/>
      <c r="E55" s="116"/>
      <c r="F55" s="99"/>
      <c r="G55" s="99"/>
      <c r="H55" s="116"/>
      <c r="I55" s="116"/>
      <c r="J55" s="116"/>
      <c r="K55" s="116"/>
      <c r="L55" s="90"/>
      <c r="M55" s="90"/>
      <c r="N55" s="347">
        <f>MAX(N25,N44)</f>
        <v>0.2</v>
      </c>
      <c r="O55" s="317"/>
      <c r="P55" s="291"/>
      <c r="Q55" s="90"/>
      <c r="R55" s="90"/>
      <c r="S55" s="90">
        <f>MAX(S25,S44)</f>
        <v>0</v>
      </c>
      <c r="T55" s="90">
        <f>MAX(T25,T44)</f>
        <v>0</v>
      </c>
      <c r="U55" s="90"/>
    </row>
    <row r="56" spans="1:21" ht="12.75">
      <c r="A56" s="109" t="s">
        <v>28</v>
      </c>
      <c r="B56" s="109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342">
        <f>SUM(N26,N45)</f>
        <v>7</v>
      </c>
      <c r="O56" s="271"/>
      <c r="P56" s="271"/>
      <c r="Q56" s="91"/>
      <c r="R56" s="91"/>
      <c r="S56" s="91">
        <v>3</v>
      </c>
      <c r="T56" s="91">
        <f>SUM(T26,T45)</f>
        <v>7</v>
      </c>
      <c r="U56" s="91"/>
    </row>
    <row r="57" spans="1:21" ht="12.75">
      <c r="A57" s="101" t="s">
        <v>29</v>
      </c>
      <c r="B57" s="10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392"/>
      <c r="N57" s="334">
        <f>SUM(N27,N46)</f>
        <v>0</v>
      </c>
      <c r="O57" s="272"/>
      <c r="P57" s="272"/>
      <c r="Q57" s="92"/>
      <c r="R57" s="92"/>
      <c r="S57" s="92">
        <f>SUM(S27,S46)</f>
        <v>0</v>
      </c>
      <c r="T57" s="92">
        <f>SUM(T27,T46)</f>
        <v>0</v>
      </c>
      <c r="U57" s="92"/>
    </row>
    <row r="58" spans="1:21" ht="13.5" thickBot="1">
      <c r="A58" s="102" t="s">
        <v>30</v>
      </c>
      <c r="B58" s="102"/>
      <c r="C58" s="94"/>
      <c r="D58" s="257"/>
      <c r="E58" s="94"/>
      <c r="F58" s="94"/>
      <c r="G58" s="94"/>
      <c r="H58" s="94"/>
      <c r="I58" s="94"/>
      <c r="J58" s="94"/>
      <c r="K58" s="94"/>
      <c r="L58" s="94"/>
      <c r="M58" s="393"/>
      <c r="N58" s="335">
        <f>N57/N56</f>
        <v>0</v>
      </c>
      <c r="O58" s="273"/>
      <c r="P58" s="273"/>
      <c r="Q58" s="94"/>
      <c r="R58" s="94"/>
      <c r="S58" s="94">
        <v>0</v>
      </c>
      <c r="T58" s="94">
        <f>T57/T56</f>
        <v>0</v>
      </c>
      <c r="U58" s="94"/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31">
      <selection activeCell="K53" sqref="K53"/>
    </sheetView>
  </sheetViews>
  <sheetFormatPr defaultColWidth="9.140625" defaultRowHeight="12.75"/>
  <cols>
    <col min="20" max="20" width="11.140625" style="0" customWidth="1"/>
  </cols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80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18" t="s">
        <v>13</v>
      </c>
      <c r="R9" s="137" t="s">
        <v>14</v>
      </c>
      <c r="S9" s="14" t="s">
        <v>15</v>
      </c>
      <c r="T9" s="196" t="s">
        <v>16</v>
      </c>
    </row>
    <row r="10" spans="1:20" ht="13.5" thickBot="1">
      <c r="A10" s="158">
        <v>43108</v>
      </c>
      <c r="B10" s="251">
        <v>89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</v>
      </c>
      <c r="O10" s="410"/>
      <c r="P10" s="406"/>
      <c r="Q10" s="130"/>
      <c r="R10" s="236"/>
      <c r="S10" s="395">
        <v>0</v>
      </c>
      <c r="T10" s="160">
        <v>0</v>
      </c>
    </row>
    <row r="11" spans="1:20" ht="13.5" thickBot="1">
      <c r="A11" s="238">
        <v>43118</v>
      </c>
      <c r="B11" s="361">
        <v>279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52">
        <v>0.1</v>
      </c>
      <c r="O11" s="453"/>
      <c r="P11" s="449"/>
      <c r="Q11" s="446"/>
      <c r="R11" s="195"/>
      <c r="S11" s="402">
        <v>0</v>
      </c>
      <c r="T11" s="112">
        <v>0</v>
      </c>
    </row>
    <row r="12" spans="1:20" ht="13.5" thickBot="1">
      <c r="A12" s="238">
        <v>43139</v>
      </c>
      <c r="B12" s="361">
        <v>490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52">
        <v>0.1</v>
      </c>
      <c r="O12" s="453"/>
      <c r="P12" s="412"/>
      <c r="Q12" s="246"/>
      <c r="R12" s="195"/>
      <c r="S12" s="402">
        <v>0</v>
      </c>
      <c r="T12" s="112">
        <v>0</v>
      </c>
    </row>
    <row r="13" spans="1:20" ht="13.5" thickBot="1">
      <c r="A13" s="238">
        <v>43145</v>
      </c>
      <c r="B13" s="361">
        <v>555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52">
        <v>0.15</v>
      </c>
      <c r="O13" s="453"/>
      <c r="P13" s="412"/>
      <c r="Q13" s="246"/>
      <c r="R13" s="195"/>
      <c r="S13" s="402">
        <v>0</v>
      </c>
      <c r="T13" s="112">
        <v>0</v>
      </c>
    </row>
    <row r="14" spans="1:20" ht="13.5" thickBot="1">
      <c r="A14" s="238">
        <v>43165</v>
      </c>
      <c r="B14" s="361">
        <v>800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52">
        <v>0.1</v>
      </c>
      <c r="O14" s="454"/>
      <c r="P14" s="412"/>
      <c r="Q14" s="246"/>
      <c r="R14" s="195"/>
      <c r="S14" s="402">
        <v>0</v>
      </c>
      <c r="T14" s="112">
        <v>0</v>
      </c>
    </row>
    <row r="15" spans="1:20" ht="12.75">
      <c r="A15" s="238">
        <v>43172</v>
      </c>
      <c r="B15" s="361">
        <v>934</v>
      </c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52">
        <v>0.1</v>
      </c>
      <c r="O15" s="454"/>
      <c r="P15" s="412"/>
      <c r="Q15" s="246"/>
      <c r="R15" s="195"/>
      <c r="S15" s="419">
        <v>0</v>
      </c>
      <c r="T15" s="395">
        <v>0</v>
      </c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52"/>
      <c r="O16" s="454"/>
      <c r="P16" s="412"/>
      <c r="Q16" s="246"/>
      <c r="R16" s="394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55"/>
      <c r="O17" s="454"/>
      <c r="P17" s="412"/>
      <c r="Q17" s="246"/>
      <c r="R17" s="394"/>
      <c r="S17" s="396"/>
      <c r="T17" s="396"/>
    </row>
    <row r="18" spans="1:20" ht="13.5" thickBot="1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55"/>
      <c r="O18" s="454"/>
      <c r="P18" s="412"/>
      <c r="Q18" s="246"/>
      <c r="R18" s="394"/>
      <c r="S18" s="396"/>
      <c r="T18" s="396"/>
    </row>
    <row r="19" spans="1:20" ht="12.75">
      <c r="A19" s="173" t="s">
        <v>25</v>
      </c>
      <c r="B19" s="72"/>
      <c r="C19" s="106"/>
      <c r="D19" s="72"/>
      <c r="E19" s="73"/>
      <c r="F19" s="72"/>
      <c r="G19" s="72"/>
      <c r="H19" s="75"/>
      <c r="I19" s="73"/>
      <c r="J19" s="73"/>
      <c r="K19" s="73"/>
      <c r="L19" s="74"/>
      <c r="M19" s="74"/>
      <c r="N19" s="450">
        <v>0.1</v>
      </c>
      <c r="O19" s="451"/>
      <c r="P19" s="268"/>
      <c r="Q19" s="72"/>
      <c r="R19" s="72"/>
      <c r="S19" s="447">
        <v>0</v>
      </c>
      <c r="T19" s="447">
        <v>0</v>
      </c>
    </row>
    <row r="20" spans="1:20" ht="12.75">
      <c r="A20" s="176" t="s">
        <v>26</v>
      </c>
      <c r="B20" s="79"/>
      <c r="C20" s="80"/>
      <c r="D20" s="81"/>
      <c r="E20" s="82"/>
      <c r="F20" s="82"/>
      <c r="G20" s="82"/>
      <c r="H20" s="83"/>
      <c r="I20" s="82"/>
      <c r="J20" s="82"/>
      <c r="K20" s="82"/>
      <c r="L20" s="83"/>
      <c r="M20" s="83"/>
      <c r="N20" s="332">
        <f>AVERAGE(N10:N18)</f>
        <v>0.10833333333333334</v>
      </c>
      <c r="O20" s="295"/>
      <c r="P20" s="277"/>
      <c r="Q20" s="83"/>
      <c r="R20" s="83"/>
      <c r="S20" s="83">
        <f>AVERAGE(S10:S18)</f>
        <v>0</v>
      </c>
      <c r="T20" s="83">
        <f>AVERAGE(T10:T18)</f>
        <v>0</v>
      </c>
    </row>
    <row r="21" spans="1:20" ht="13.5" thickBot="1">
      <c r="A21" s="162" t="s">
        <v>27</v>
      </c>
      <c r="B21" s="177"/>
      <c r="C21" s="177"/>
      <c r="D21" s="177"/>
      <c r="E21" s="183"/>
      <c r="F21" s="183"/>
      <c r="G21" s="183"/>
      <c r="H21" s="182"/>
      <c r="I21" s="183"/>
      <c r="J21" s="183"/>
      <c r="K21" s="183"/>
      <c r="L21" s="182"/>
      <c r="M21" s="182"/>
      <c r="N21" s="333">
        <f>MAX(N10:N18)</f>
        <v>0.15</v>
      </c>
      <c r="O21" s="305"/>
      <c r="P21" s="287"/>
      <c r="Q21" s="182"/>
      <c r="R21" s="182"/>
      <c r="S21" s="182">
        <f>MAX(S10:S18)</f>
        <v>0</v>
      </c>
      <c r="T21" s="182">
        <f>MAX(T10:T18)</f>
        <v>0</v>
      </c>
    </row>
    <row r="22" spans="1:20" ht="12.75">
      <c r="A22" s="100" t="s">
        <v>28</v>
      </c>
      <c r="B22" s="100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334">
        <f>COUNT(N10:N18)</f>
        <v>6</v>
      </c>
      <c r="O22" s="272"/>
      <c r="P22" s="272"/>
      <c r="Q22" s="92"/>
      <c r="R22" s="92"/>
      <c r="S22" s="92">
        <f>COUNT(S10:S18)</f>
        <v>6</v>
      </c>
      <c r="T22" s="92">
        <f>COUNT(T10:T18)</f>
        <v>6</v>
      </c>
    </row>
    <row r="23" spans="1:20" ht="12.75">
      <c r="A23" s="101" t="s">
        <v>29</v>
      </c>
      <c r="B23" s="10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334">
        <f>COUNTIF(N10:N18,"&lt;0.10")</f>
        <v>0</v>
      </c>
      <c r="O23" s="272"/>
      <c r="P23" s="272"/>
      <c r="Q23" s="92"/>
      <c r="R23" s="92"/>
      <c r="S23" s="92">
        <f>COUNTIF(S10:S18,"&gt;0")</f>
        <v>0</v>
      </c>
      <c r="T23" s="92">
        <f>COUNTIF(T10:T18,"&gt;0")</f>
        <v>0</v>
      </c>
    </row>
    <row r="24" spans="1:20" ht="13.5" thickBot="1">
      <c r="A24" s="102" t="s">
        <v>30</v>
      </c>
      <c r="B24" s="102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335">
        <f>N23/N22</f>
        <v>0</v>
      </c>
      <c r="O24" s="273"/>
      <c r="P24" s="273"/>
      <c r="Q24" s="94"/>
      <c r="R24" s="94"/>
      <c r="S24" s="94">
        <f>S23/S22</f>
        <v>0</v>
      </c>
      <c r="T24" s="94">
        <f>T23/T22</f>
        <v>0</v>
      </c>
    </row>
    <row r="25" spans="1:20" ht="12.75">
      <c r="A25" s="1"/>
      <c r="B25" s="1"/>
      <c r="C25" s="1"/>
      <c r="D25" s="95"/>
      <c r="E25" s="41"/>
      <c r="F25" s="1"/>
      <c r="G25" s="1"/>
      <c r="H25" s="41"/>
      <c r="I25" s="41"/>
      <c r="J25" s="41"/>
      <c r="K25" s="41"/>
      <c r="L25" s="1"/>
      <c r="M25" s="1"/>
      <c r="N25" s="318"/>
      <c r="O25" s="275"/>
      <c r="P25" s="275"/>
      <c r="Q25" s="95"/>
      <c r="R25" s="95"/>
      <c r="S25" s="95"/>
      <c r="T25" s="95"/>
    </row>
    <row r="26" spans="1:20" ht="12.75">
      <c r="A26" s="42" t="s">
        <v>44</v>
      </c>
      <c r="B26" s="42"/>
      <c r="C26" s="1"/>
      <c r="D26" s="95"/>
      <c r="E26" s="41"/>
      <c r="F26" s="1"/>
      <c r="G26" s="95"/>
      <c r="H26" s="119"/>
      <c r="I26" s="41"/>
      <c r="J26" s="41"/>
      <c r="K26" s="41"/>
      <c r="L26" s="1"/>
      <c r="M26" s="1"/>
      <c r="N26" s="318"/>
      <c r="O26" s="306"/>
      <c r="P26" s="275"/>
      <c r="Q26" s="95"/>
      <c r="R26" s="95"/>
      <c r="S26" s="95"/>
      <c r="T26" s="95"/>
    </row>
    <row r="27" spans="1:20" ht="13.5" thickBot="1">
      <c r="A27" s="1"/>
      <c r="B27" s="1"/>
      <c r="C27" s="1"/>
      <c r="D27" s="95"/>
      <c r="E27" s="41"/>
      <c r="F27" s="1"/>
      <c r="G27" s="95"/>
      <c r="H27" s="119"/>
      <c r="I27" s="41"/>
      <c r="J27" s="41"/>
      <c r="K27" s="41"/>
      <c r="L27" s="1"/>
      <c r="M27" s="1"/>
      <c r="N27" s="318"/>
      <c r="O27" s="306"/>
      <c r="P27" s="275"/>
      <c r="Q27" s="95"/>
      <c r="R27" s="95"/>
      <c r="S27" s="95"/>
      <c r="T27" s="95"/>
    </row>
    <row r="28" spans="1:20" ht="26.25" thickBot="1">
      <c r="A28" s="151" t="s">
        <v>24</v>
      </c>
      <c r="B28" s="151" t="s">
        <v>33</v>
      </c>
      <c r="C28" s="7" t="s">
        <v>0</v>
      </c>
      <c r="D28" s="8" t="s">
        <v>1</v>
      </c>
      <c r="E28" s="9" t="s">
        <v>2</v>
      </c>
      <c r="F28" s="10" t="s">
        <v>3</v>
      </c>
      <c r="G28" s="11" t="s">
        <v>4</v>
      </c>
      <c r="H28" s="12" t="s">
        <v>5</v>
      </c>
      <c r="I28" s="13" t="s">
        <v>6</v>
      </c>
      <c r="J28" s="11" t="s">
        <v>7</v>
      </c>
      <c r="K28" s="14" t="s">
        <v>8</v>
      </c>
      <c r="L28" s="43" t="s">
        <v>9</v>
      </c>
      <c r="M28" s="44" t="s">
        <v>10</v>
      </c>
      <c r="N28" s="320" t="s">
        <v>11</v>
      </c>
      <c r="O28" s="292"/>
      <c r="P28" s="263" t="s">
        <v>12</v>
      </c>
      <c r="Q28" s="18" t="s">
        <v>13</v>
      </c>
      <c r="R28" s="13" t="s">
        <v>14</v>
      </c>
      <c r="S28" s="14" t="s">
        <v>15</v>
      </c>
      <c r="T28" s="191" t="s">
        <v>16</v>
      </c>
    </row>
    <row r="29" spans="1:20" ht="12.75">
      <c r="A29" s="158"/>
      <c r="B29" s="254"/>
      <c r="C29" s="58"/>
      <c r="D29" s="54"/>
      <c r="E29" s="121"/>
      <c r="F29" s="47"/>
      <c r="G29" s="45"/>
      <c r="H29" s="141"/>
      <c r="I29" s="140"/>
      <c r="J29" s="45"/>
      <c r="K29" s="127"/>
      <c r="L29" s="50"/>
      <c r="M29" s="51"/>
      <c r="N29" s="336"/>
      <c r="O29" s="307"/>
      <c r="P29" s="274"/>
      <c r="Q29" s="48"/>
      <c r="R29" s="52"/>
      <c r="S29" s="52"/>
      <c r="T29" s="52"/>
    </row>
    <row r="30" spans="1:20" ht="13.5" thickBot="1">
      <c r="A30" s="197"/>
      <c r="B30" s="253"/>
      <c r="C30" s="139"/>
      <c r="D30" s="59"/>
      <c r="E30" s="113"/>
      <c r="F30" s="61"/>
      <c r="G30" s="55"/>
      <c r="H30" s="146"/>
      <c r="I30" s="149"/>
      <c r="J30" s="55"/>
      <c r="K30" s="114"/>
      <c r="L30" s="56"/>
      <c r="M30" s="57"/>
      <c r="N30" s="337"/>
      <c r="O30" s="308"/>
      <c r="P30" s="276"/>
      <c r="Q30" s="62"/>
      <c r="R30" s="52"/>
      <c r="S30" s="52"/>
      <c r="T30" s="52"/>
    </row>
    <row r="31" spans="1:20" ht="12.75">
      <c r="A31" s="173" t="s">
        <v>25</v>
      </c>
      <c r="B31" s="72"/>
      <c r="C31" s="106"/>
      <c r="D31" s="72"/>
      <c r="E31" s="73"/>
      <c r="F31" s="72"/>
      <c r="G31" s="72"/>
      <c r="H31" s="75"/>
      <c r="I31" s="73"/>
      <c r="J31" s="73"/>
      <c r="K31" s="73"/>
      <c r="L31" s="74"/>
      <c r="M31" s="74"/>
      <c r="N31" s="340"/>
      <c r="O31" s="311"/>
      <c r="P31" s="268"/>
      <c r="Q31" s="72"/>
      <c r="R31" s="72"/>
      <c r="S31" s="72">
        <v>0</v>
      </c>
      <c r="T31" s="72">
        <v>0</v>
      </c>
    </row>
    <row r="32" spans="1:20" ht="12.75">
      <c r="A32" s="176" t="s">
        <v>26</v>
      </c>
      <c r="B32" s="79"/>
      <c r="C32" s="80"/>
      <c r="D32" s="81"/>
      <c r="E32" s="115"/>
      <c r="F32" s="84"/>
      <c r="G32" s="84"/>
      <c r="H32" s="82"/>
      <c r="I32" s="82"/>
      <c r="J32" s="82"/>
      <c r="K32" s="82"/>
      <c r="L32" s="83"/>
      <c r="M32" s="83"/>
      <c r="N32" s="332"/>
      <c r="O32" s="295"/>
      <c r="P32" s="269"/>
      <c r="Q32" s="81"/>
      <c r="R32" s="81"/>
      <c r="S32" s="81"/>
      <c r="T32" s="81"/>
    </row>
    <row r="33" spans="1:20" ht="13.5" thickBot="1">
      <c r="A33" s="86" t="s">
        <v>27</v>
      </c>
      <c r="B33" s="86"/>
      <c r="C33" s="148"/>
      <c r="D33" s="86"/>
      <c r="E33" s="87"/>
      <c r="F33" s="89"/>
      <c r="G33" s="89"/>
      <c r="H33" s="88"/>
      <c r="I33" s="87"/>
      <c r="J33" s="87"/>
      <c r="K33" s="87"/>
      <c r="L33" s="86"/>
      <c r="M33" s="86"/>
      <c r="N33" s="341"/>
      <c r="O33" s="312"/>
      <c r="P33" s="270"/>
      <c r="Q33" s="86"/>
      <c r="R33" s="86"/>
      <c r="S33" s="86"/>
      <c r="T33" s="86"/>
    </row>
    <row r="34" spans="1:20" ht="12.75">
      <c r="A34" s="100" t="s">
        <v>28</v>
      </c>
      <c r="B34" s="10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342"/>
      <c r="O34" s="271"/>
      <c r="P34" s="271"/>
      <c r="Q34" s="91"/>
      <c r="R34" s="91"/>
      <c r="S34" s="91"/>
      <c r="T34" s="91"/>
    </row>
    <row r="35" spans="1:20" ht="12.75">
      <c r="A35" s="101" t="s">
        <v>29</v>
      </c>
      <c r="B35" s="10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392"/>
      <c r="N35" s="334"/>
      <c r="O35" s="272"/>
      <c r="P35" s="272"/>
      <c r="Q35" s="92"/>
      <c r="R35" s="93"/>
      <c r="S35" s="92"/>
      <c r="T35" s="92"/>
    </row>
    <row r="36" spans="1:20" ht="13.5" thickBot="1">
      <c r="A36" s="102" t="s">
        <v>30</v>
      </c>
      <c r="B36" s="102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393"/>
      <c r="N36" s="335"/>
      <c r="O36" s="273"/>
      <c r="P36" s="273"/>
      <c r="Q36" s="94"/>
      <c r="R36" s="94"/>
      <c r="S36" s="94"/>
      <c r="T36" s="94"/>
    </row>
    <row r="37" spans="1:20" ht="12.75">
      <c r="A37" s="122"/>
      <c r="B37" s="122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343"/>
      <c r="O37" s="288"/>
      <c r="P37" s="288"/>
      <c r="Q37" s="117"/>
      <c r="R37" s="117"/>
      <c r="S37" s="117"/>
      <c r="T37" s="117"/>
    </row>
    <row r="38" spans="1:20" ht="12.75">
      <c r="A38" s="122"/>
      <c r="B38" s="122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43"/>
      <c r="O38" s="288"/>
      <c r="P38" s="288"/>
      <c r="Q38" s="117"/>
      <c r="R38" s="117"/>
      <c r="S38" s="117"/>
      <c r="T38" s="117"/>
    </row>
    <row r="39" spans="1:16" ht="12.75">
      <c r="A39" s="103" t="s">
        <v>31</v>
      </c>
      <c r="B39" s="103"/>
      <c r="N39" s="344"/>
      <c r="O39" s="313"/>
      <c r="P39" s="289"/>
    </row>
    <row r="40" spans="14:16" ht="13.5" thickBot="1">
      <c r="N40" s="344"/>
      <c r="O40" s="313"/>
      <c r="P40" s="289"/>
    </row>
    <row r="41" spans="1:20" ht="26.25" thickBot="1">
      <c r="A41" s="151" t="s">
        <v>24</v>
      </c>
      <c r="B41" s="17"/>
      <c r="C41" s="104" t="s">
        <v>0</v>
      </c>
      <c r="D41" s="8" t="s">
        <v>1</v>
      </c>
      <c r="E41" s="9" t="s">
        <v>2</v>
      </c>
      <c r="F41" s="10" t="s">
        <v>3</v>
      </c>
      <c r="G41" s="11" t="s">
        <v>4</v>
      </c>
      <c r="H41" s="12" t="s">
        <v>5</v>
      </c>
      <c r="I41" s="13" t="s">
        <v>6</v>
      </c>
      <c r="J41" s="11" t="s">
        <v>7</v>
      </c>
      <c r="K41" s="14" t="s">
        <v>8</v>
      </c>
      <c r="L41" s="43" t="s">
        <v>9</v>
      </c>
      <c r="M41" s="97" t="s">
        <v>10</v>
      </c>
      <c r="N41" s="320" t="s">
        <v>11</v>
      </c>
      <c r="O41" s="314"/>
      <c r="P41" s="263" t="s">
        <v>12</v>
      </c>
      <c r="Q41" s="18" t="s">
        <v>13</v>
      </c>
      <c r="R41" s="13" t="s">
        <v>14</v>
      </c>
      <c r="S41" s="14" t="s">
        <v>15</v>
      </c>
      <c r="T41" s="191" t="s">
        <v>16</v>
      </c>
    </row>
    <row r="42" spans="1:20" ht="12.75">
      <c r="A42" s="143" t="s">
        <v>25</v>
      </c>
      <c r="B42" s="105"/>
      <c r="C42" s="106"/>
      <c r="D42" s="78"/>
      <c r="E42" s="76"/>
      <c r="F42" s="77"/>
      <c r="G42" s="77"/>
      <c r="H42" s="76"/>
      <c r="I42" s="76"/>
      <c r="J42" s="76"/>
      <c r="K42" s="76"/>
      <c r="L42" s="78"/>
      <c r="M42" s="78"/>
      <c r="N42" s="448" t="s">
        <v>81</v>
      </c>
      <c r="O42" s="315"/>
      <c r="P42" s="290"/>
      <c r="Q42" s="78"/>
      <c r="R42" s="78"/>
      <c r="S42" s="78">
        <v>0</v>
      </c>
      <c r="T42" s="78">
        <v>0</v>
      </c>
    </row>
    <row r="43" spans="1:20" ht="12.75">
      <c r="A43" s="107" t="s">
        <v>26</v>
      </c>
      <c r="B43" s="107"/>
      <c r="C43" s="80"/>
      <c r="D43" s="81"/>
      <c r="E43" s="84"/>
      <c r="F43" s="85"/>
      <c r="G43" s="85"/>
      <c r="H43" s="84"/>
      <c r="I43" s="84"/>
      <c r="J43" s="84"/>
      <c r="K43" s="84"/>
      <c r="L43" s="81"/>
      <c r="M43" s="81"/>
      <c r="N43" s="346">
        <f>AVERAGE(N20,N32)</f>
        <v>0.10833333333333334</v>
      </c>
      <c r="O43" s="316"/>
      <c r="P43" s="269"/>
      <c r="Q43" s="81"/>
      <c r="R43" s="81"/>
      <c r="S43" s="81">
        <f>AVERAGE(S20,S32)</f>
        <v>0</v>
      </c>
      <c r="T43" s="81">
        <f>AVERAGE(T20,T32)</f>
        <v>0</v>
      </c>
    </row>
    <row r="44" spans="1:20" ht="13.5" thickBot="1">
      <c r="A44" s="108" t="s">
        <v>27</v>
      </c>
      <c r="B44" s="144"/>
      <c r="C44" s="256"/>
      <c r="D44" s="90"/>
      <c r="E44" s="116"/>
      <c r="F44" s="99"/>
      <c r="G44" s="99"/>
      <c r="H44" s="116"/>
      <c r="I44" s="116"/>
      <c r="J44" s="116"/>
      <c r="K44" s="116"/>
      <c r="L44" s="90"/>
      <c r="M44" s="90"/>
      <c r="N44" s="347">
        <f>MAX(N21,N33)</f>
        <v>0.15</v>
      </c>
      <c r="O44" s="317"/>
      <c r="P44" s="291"/>
      <c r="Q44" s="90"/>
      <c r="R44" s="90"/>
      <c r="S44" s="90">
        <f>MAX(S21,S33)</f>
        <v>0</v>
      </c>
      <c r="T44" s="90">
        <f>MAX(T21,T33)</f>
        <v>0</v>
      </c>
    </row>
    <row r="45" spans="1:20" ht="12.75">
      <c r="A45" s="109" t="s">
        <v>28</v>
      </c>
      <c r="B45" s="109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342">
        <f>SUM(N22,N34)</f>
        <v>6</v>
      </c>
      <c r="O45" s="271"/>
      <c r="P45" s="271"/>
      <c r="Q45" s="91"/>
      <c r="R45" s="91"/>
      <c r="S45" s="91">
        <f>SUM(S22,S34)</f>
        <v>6</v>
      </c>
      <c r="T45" s="91">
        <f>SUM(T22,T34)</f>
        <v>6</v>
      </c>
    </row>
    <row r="46" spans="1:20" ht="12.75">
      <c r="A46" s="101" t="s">
        <v>29</v>
      </c>
      <c r="B46" s="10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392"/>
      <c r="N46" s="334">
        <f>SUM(N23,N35)</f>
        <v>0</v>
      </c>
      <c r="O46" s="272"/>
      <c r="P46" s="272"/>
      <c r="Q46" s="92"/>
      <c r="R46" s="92"/>
      <c r="S46" s="92">
        <f>SUM(S23,S35)</f>
        <v>0</v>
      </c>
      <c r="T46" s="92">
        <f>SUM(T23,T35)</f>
        <v>0</v>
      </c>
    </row>
    <row r="47" spans="1:20" ht="13.5" thickBot="1">
      <c r="A47" s="102" t="s">
        <v>30</v>
      </c>
      <c r="B47" s="102"/>
      <c r="C47" s="94"/>
      <c r="D47" s="257"/>
      <c r="E47" s="94"/>
      <c r="F47" s="94"/>
      <c r="G47" s="94"/>
      <c r="H47" s="94"/>
      <c r="I47" s="94"/>
      <c r="J47" s="94"/>
      <c r="K47" s="94"/>
      <c r="L47" s="94"/>
      <c r="M47" s="393"/>
      <c r="N47" s="335">
        <f>N46/N45</f>
        <v>0</v>
      </c>
      <c r="O47" s="273"/>
      <c r="P47" s="273"/>
      <c r="Q47" s="94"/>
      <c r="R47" s="94"/>
      <c r="S47" s="94">
        <f>S46/S45</f>
        <v>0</v>
      </c>
      <c r="T47" s="94">
        <f>T46/T45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80" zoomScaleNormal="80" zoomScalePageLayoutView="0" workbookViewId="0" topLeftCell="A5">
      <selection activeCell="N38" sqref="N38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4"/>
      <c r="H1" s="1"/>
      <c r="I1" s="145" t="s">
        <v>50</v>
      </c>
      <c r="J1" s="1"/>
      <c r="K1" s="1"/>
      <c r="L1" s="1">
        <v>2018</v>
      </c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customHeight="1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43138</v>
      </c>
      <c r="B10" s="251">
        <v>476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0.25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43152</v>
      </c>
      <c r="B11" s="361">
        <v>674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43174</v>
      </c>
      <c r="B12" s="361">
        <v>981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43185</v>
      </c>
      <c r="B13" s="361">
        <v>1118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16"/>
      <c r="P13" s="467"/>
      <c r="Q13" s="468"/>
      <c r="R13" s="466"/>
      <c r="S13" s="396">
        <v>0</v>
      </c>
      <c r="T13" s="396">
        <v>0</v>
      </c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15"/>
      <c r="O14" s="416"/>
      <c r="P14" s="467"/>
      <c r="Q14" s="468"/>
      <c r="R14" s="466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421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/>
      <c r="O37" s="414"/>
      <c r="P37" s="463"/>
      <c r="Q37" s="420"/>
      <c r="R37" s="42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MEDIAN(N10:N37)</f>
        <v>0.125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/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/>
      <c r="O40" s="272"/>
      <c r="P40" s="272"/>
      <c r="Q40" s="92"/>
      <c r="R40" s="92"/>
      <c r="S40" s="92">
        <f>COUNT(S10:S36)</f>
        <v>4</v>
      </c>
      <c r="T40" s="92">
        <f>COUNT(T10:T36)</f>
        <v>4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/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/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142"/>
      <c r="T47" s="142"/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63"/>
      <c r="S48" s="142"/>
      <c r="T48" s="142"/>
    </row>
    <row r="49" spans="1:20" ht="13.5" thickBot="1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63"/>
      <c r="S49" s="142"/>
      <c r="T49" s="142"/>
    </row>
    <row r="50" spans="1:20" ht="12.75">
      <c r="A50" s="173" t="s">
        <v>25</v>
      </c>
      <c r="B50" s="72"/>
      <c r="C50" s="106"/>
      <c r="D50" s="72"/>
      <c r="E50" s="73"/>
      <c r="F50" s="72"/>
      <c r="G50" s="72"/>
      <c r="H50" s="75"/>
      <c r="I50" s="73"/>
      <c r="J50" s="73"/>
      <c r="K50" s="73"/>
      <c r="L50" s="74"/>
      <c r="M50" s="74"/>
      <c r="N50" s="340"/>
      <c r="O50" s="311"/>
      <c r="P50" s="268"/>
      <c r="Q50" s="72"/>
      <c r="R50" s="72"/>
      <c r="S50" s="72"/>
      <c r="T50" s="72"/>
    </row>
    <row r="51" spans="1:20" ht="12.75">
      <c r="A51" s="176" t="s">
        <v>26</v>
      </c>
      <c r="B51" s="79"/>
      <c r="C51" s="80"/>
      <c r="D51" s="81"/>
      <c r="E51" s="115"/>
      <c r="F51" s="84"/>
      <c r="G51" s="84"/>
      <c r="H51" s="82"/>
      <c r="I51" s="82"/>
      <c r="J51" s="82"/>
      <c r="K51" s="82"/>
      <c r="L51" s="83"/>
      <c r="M51" s="83"/>
      <c r="N51" s="332"/>
      <c r="O51" s="295"/>
      <c r="P51" s="269"/>
      <c r="Q51" s="81"/>
      <c r="R51" s="81"/>
      <c r="S51" s="81"/>
      <c r="T51" s="81"/>
    </row>
    <row r="52" spans="1:20" ht="13.5" thickBot="1">
      <c r="A52" s="86" t="s">
        <v>27</v>
      </c>
      <c r="B52" s="86"/>
      <c r="C52" s="148"/>
      <c r="D52" s="86"/>
      <c r="E52" s="87"/>
      <c r="F52" s="89"/>
      <c r="G52" s="89"/>
      <c r="H52" s="88"/>
      <c r="I52" s="87"/>
      <c r="J52" s="87"/>
      <c r="K52" s="87"/>
      <c r="L52" s="86"/>
      <c r="M52" s="86"/>
      <c r="N52" s="341"/>
      <c r="O52" s="312"/>
      <c r="P52" s="270"/>
      <c r="Q52" s="86"/>
      <c r="R52" s="86"/>
      <c r="S52" s="86"/>
      <c r="T52" s="86"/>
    </row>
    <row r="53" spans="1:20" ht="12.75">
      <c r="A53" s="100" t="s">
        <v>28</v>
      </c>
      <c r="B53" s="10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342"/>
      <c r="O53" s="271"/>
      <c r="P53" s="271"/>
      <c r="Q53" s="91"/>
      <c r="R53" s="91"/>
      <c r="S53" s="91"/>
      <c r="T53" s="91"/>
    </row>
    <row r="54" spans="1:20" ht="12.75">
      <c r="A54" s="101" t="s">
        <v>29</v>
      </c>
      <c r="B54" s="10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392"/>
      <c r="N54" s="334"/>
      <c r="O54" s="272"/>
      <c r="P54" s="272"/>
      <c r="Q54" s="92"/>
      <c r="R54" s="93"/>
      <c r="S54" s="92"/>
      <c r="T54" s="92"/>
    </row>
    <row r="55" spans="1:20" ht="13.5" thickBot="1">
      <c r="A55" s="102" t="s">
        <v>30</v>
      </c>
      <c r="B55" s="10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393"/>
      <c r="N55" s="335"/>
      <c r="O55" s="273"/>
      <c r="P55" s="273"/>
      <c r="Q55" s="94"/>
      <c r="R55" s="94"/>
      <c r="S55" s="94"/>
      <c r="T55" s="94"/>
    </row>
    <row r="56" spans="1:20" ht="12.75">
      <c r="A56" s="122"/>
      <c r="B56" s="122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343"/>
      <c r="O56" s="288"/>
      <c r="P56" s="288"/>
      <c r="Q56" s="117"/>
      <c r="R56" s="117"/>
      <c r="S56" s="117"/>
      <c r="T56" s="117"/>
    </row>
    <row r="57" spans="1:20" ht="12.75">
      <c r="A57" s="122"/>
      <c r="B57" s="122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343"/>
      <c r="O57" s="288"/>
      <c r="P57" s="288"/>
      <c r="Q57" s="117"/>
      <c r="R57" s="117"/>
      <c r="S57" s="117"/>
      <c r="T57" s="117"/>
    </row>
    <row r="58" spans="1:16" ht="12.75">
      <c r="A58" s="103" t="s">
        <v>31</v>
      </c>
      <c r="B58" s="103"/>
      <c r="N58" s="344"/>
      <c r="O58" s="313"/>
      <c r="P58" s="289"/>
    </row>
    <row r="59" spans="14:16" ht="13.5" thickBot="1">
      <c r="N59" s="344"/>
      <c r="O59" s="313"/>
      <c r="P59" s="289"/>
    </row>
    <row r="60" spans="1:20" ht="26.25" thickBot="1">
      <c r="A60" s="151" t="s">
        <v>24</v>
      </c>
      <c r="B60" s="17"/>
      <c r="C60" s="104" t="s">
        <v>0</v>
      </c>
      <c r="D60" s="8" t="s">
        <v>1</v>
      </c>
      <c r="E60" s="9" t="s">
        <v>2</v>
      </c>
      <c r="F60" s="10" t="s">
        <v>3</v>
      </c>
      <c r="G60" s="11" t="s">
        <v>4</v>
      </c>
      <c r="H60" s="12" t="s">
        <v>5</v>
      </c>
      <c r="I60" s="13" t="s">
        <v>6</v>
      </c>
      <c r="J60" s="11" t="s">
        <v>7</v>
      </c>
      <c r="K60" s="14" t="s">
        <v>8</v>
      </c>
      <c r="L60" s="43" t="s">
        <v>9</v>
      </c>
      <c r="M60" s="97" t="s">
        <v>10</v>
      </c>
      <c r="N60" s="320" t="s">
        <v>11</v>
      </c>
      <c r="O60" s="314"/>
      <c r="P60" s="263" t="s">
        <v>12</v>
      </c>
      <c r="Q60" s="18" t="s">
        <v>13</v>
      </c>
      <c r="R60" s="13" t="s">
        <v>14</v>
      </c>
      <c r="S60" s="14" t="s">
        <v>15</v>
      </c>
      <c r="T60" s="191" t="s">
        <v>16</v>
      </c>
    </row>
    <row r="61" spans="1:20" ht="12.75">
      <c r="A61" s="143" t="s">
        <v>25</v>
      </c>
      <c r="B61" s="105"/>
      <c r="C61" s="106"/>
      <c r="D61" s="78"/>
      <c r="E61" s="76"/>
      <c r="F61" s="77"/>
      <c r="G61" s="77"/>
      <c r="H61" s="76"/>
      <c r="I61" s="76"/>
      <c r="J61" s="76"/>
      <c r="K61" s="76"/>
      <c r="L61" s="78"/>
      <c r="M61" s="78"/>
      <c r="N61" s="345"/>
      <c r="O61" s="315"/>
      <c r="P61" s="290"/>
      <c r="Q61" s="78"/>
      <c r="R61" s="78"/>
      <c r="S61" s="78">
        <f>MIN(S37,S50)</f>
        <v>0</v>
      </c>
      <c r="T61" s="78">
        <f>MIN(T37,T50)</f>
        <v>0</v>
      </c>
    </row>
    <row r="62" spans="1:20" ht="12.75">
      <c r="A62" s="107" t="s">
        <v>26</v>
      </c>
      <c r="B62" s="107"/>
      <c r="C62" s="80"/>
      <c r="D62" s="81"/>
      <c r="E62" s="84"/>
      <c r="F62" s="85"/>
      <c r="G62" s="85"/>
      <c r="H62" s="84"/>
      <c r="I62" s="84"/>
      <c r="J62" s="84"/>
      <c r="K62" s="84"/>
      <c r="L62" s="81"/>
      <c r="M62" s="81"/>
      <c r="N62" s="346"/>
      <c r="O62" s="316"/>
      <c r="P62" s="269"/>
      <c r="Q62" s="81"/>
      <c r="R62" s="81"/>
      <c r="S62" s="81">
        <v>0</v>
      </c>
      <c r="T62" s="81">
        <f>AVERAGE(T38,T51)</f>
        <v>0</v>
      </c>
    </row>
    <row r="63" spans="1:20" ht="13.5" thickBot="1">
      <c r="A63" s="108" t="s">
        <v>27</v>
      </c>
      <c r="B63" s="144"/>
      <c r="C63" s="256"/>
      <c r="D63" s="90"/>
      <c r="E63" s="116"/>
      <c r="F63" s="99"/>
      <c r="G63" s="99"/>
      <c r="H63" s="116"/>
      <c r="I63" s="116"/>
      <c r="J63" s="116"/>
      <c r="K63" s="116"/>
      <c r="L63" s="90"/>
      <c r="M63" s="90"/>
      <c r="N63" s="347"/>
      <c r="O63" s="317"/>
      <c r="P63" s="291"/>
      <c r="Q63" s="90"/>
      <c r="R63" s="90"/>
      <c r="S63" s="90">
        <f>MAX(S39,S52)</f>
        <v>0</v>
      </c>
      <c r="T63" s="90">
        <f>MAX(T39,T52)</f>
        <v>0</v>
      </c>
    </row>
    <row r="64" spans="1:20" ht="12.75">
      <c r="A64" s="109" t="s">
        <v>28</v>
      </c>
      <c r="B64" s="10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342"/>
      <c r="O64" s="271"/>
      <c r="P64" s="271"/>
      <c r="Q64" s="91"/>
      <c r="R64" s="91"/>
      <c r="S64" s="91">
        <v>1</v>
      </c>
      <c r="T64" s="91">
        <v>1</v>
      </c>
    </row>
    <row r="65" spans="1:20" ht="12.75">
      <c r="A65" s="101" t="s">
        <v>29</v>
      </c>
      <c r="B65" s="10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392"/>
      <c r="N65" s="334"/>
      <c r="O65" s="272"/>
      <c r="P65" s="272"/>
      <c r="Q65" s="92"/>
      <c r="R65" s="92"/>
      <c r="S65" s="92">
        <f>SUM(S41,S54)</f>
        <v>0</v>
      </c>
      <c r="T65" s="92">
        <f>SUM(T41,T54)</f>
        <v>0</v>
      </c>
    </row>
    <row r="66" spans="1:20" ht="13.5" thickBot="1">
      <c r="A66" s="102" t="s">
        <v>30</v>
      </c>
      <c r="B66" s="102"/>
      <c r="C66" s="94"/>
      <c r="D66" s="257"/>
      <c r="E66" s="94"/>
      <c r="F66" s="94"/>
      <c r="G66" s="94"/>
      <c r="H66" s="94"/>
      <c r="I66" s="94"/>
      <c r="J66" s="94"/>
      <c r="K66" s="94"/>
      <c r="L66" s="94"/>
      <c r="M66" s="393"/>
      <c r="N66" s="335"/>
      <c r="O66" s="273"/>
      <c r="P66" s="273"/>
      <c r="Q66" s="94"/>
      <c r="R66" s="94"/>
      <c r="S66" s="94">
        <f>S65/S64</f>
        <v>0</v>
      </c>
      <c r="T66" s="94">
        <f>T65/T64</f>
        <v>0</v>
      </c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="80" zoomScaleNormal="80" zoomScalePageLayoutView="0" workbookViewId="0" topLeftCell="A7">
      <selection activeCell="N37" sqref="N37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4"/>
      <c r="H1" s="1"/>
      <c r="I1" s="145" t="s">
        <v>51</v>
      </c>
      <c r="J1" s="1"/>
      <c r="K1" s="1"/>
      <c r="L1" s="1">
        <v>2018</v>
      </c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customHeight="1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43138</v>
      </c>
      <c r="B10" s="251">
        <v>473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43152</v>
      </c>
      <c r="B11" s="361">
        <v>671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0.15</v>
      </c>
      <c r="O11" s="461"/>
      <c r="P11" s="464"/>
      <c r="Q11" s="465"/>
      <c r="R11" s="466"/>
      <c r="S11" s="396">
        <v>0</v>
      </c>
      <c r="T11" s="396">
        <v>0</v>
      </c>
    </row>
    <row r="12" spans="1:20" ht="12.75">
      <c r="A12" s="238">
        <v>43171</v>
      </c>
      <c r="B12" s="361">
        <v>896</v>
      </c>
      <c r="C12" s="239"/>
      <c r="D12" s="180"/>
      <c r="E12" s="240"/>
      <c r="F12" s="189">
        <v>0</v>
      </c>
      <c r="G12" s="241"/>
      <c r="H12" s="242">
        <v>7</v>
      </c>
      <c r="I12" s="243"/>
      <c r="J12" s="180"/>
      <c r="K12" s="244"/>
      <c r="L12" s="175">
        <v>0</v>
      </c>
      <c r="M12" s="411">
        <v>0</v>
      </c>
      <c r="N12" s="409">
        <v>0.15</v>
      </c>
      <c r="O12" s="461"/>
      <c r="P12" s="464">
        <v>11</v>
      </c>
      <c r="Q12" s="465">
        <v>7</v>
      </c>
      <c r="R12" s="466">
        <v>0</v>
      </c>
      <c r="S12" s="396">
        <v>0</v>
      </c>
      <c r="T12" s="396">
        <v>0</v>
      </c>
    </row>
    <row r="13" spans="1:20" ht="12.75">
      <c r="A13" s="238">
        <v>43174</v>
      </c>
      <c r="B13" s="361">
        <v>978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0.15</v>
      </c>
      <c r="O13" s="461"/>
      <c r="P13" s="464"/>
      <c r="Q13" s="465"/>
      <c r="R13" s="466"/>
      <c r="S13" s="396">
        <v>0</v>
      </c>
      <c r="T13" s="396">
        <v>0</v>
      </c>
    </row>
    <row r="14" spans="1:20" ht="12.75">
      <c r="A14" s="238"/>
      <c r="B14" s="361"/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/>
      <c r="O14" s="461"/>
      <c r="P14" s="464"/>
      <c r="Q14" s="465"/>
      <c r="R14" s="466"/>
      <c r="S14" s="396"/>
      <c r="T14" s="396"/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3.5" thickBot="1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173" t="s">
        <v>25</v>
      </c>
      <c r="B36" s="174"/>
      <c r="C36" s="174"/>
      <c r="D36" s="174"/>
      <c r="E36" s="174"/>
      <c r="F36" s="174"/>
      <c r="G36" s="174"/>
      <c r="H36" s="190"/>
      <c r="I36" s="174"/>
      <c r="J36" s="174"/>
      <c r="K36" s="184"/>
      <c r="L36" s="190"/>
      <c r="M36" s="190"/>
      <c r="N36" s="413">
        <f>MIN(N10:N35)</f>
        <v>0</v>
      </c>
      <c r="O36" s="414"/>
      <c r="P36" s="463"/>
      <c r="Q36" s="420"/>
      <c r="R36" s="420"/>
      <c r="S36" s="420">
        <f>MIN(S10:S35)</f>
        <v>0</v>
      </c>
      <c r="T36" s="420">
        <f>MIN(T10:T35)</f>
        <v>0</v>
      </c>
    </row>
    <row r="37" spans="1:20" ht="12.75">
      <c r="A37" s="176" t="s">
        <v>26</v>
      </c>
      <c r="B37" s="79"/>
      <c r="C37" s="80"/>
      <c r="D37" s="81"/>
      <c r="E37" s="82"/>
      <c r="F37" s="82"/>
      <c r="G37" s="82"/>
      <c r="H37" s="83"/>
      <c r="I37" s="82"/>
      <c r="J37" s="82"/>
      <c r="K37" s="82"/>
      <c r="L37" s="83"/>
      <c r="M37" s="83"/>
      <c r="N37" s="332">
        <f>AVERAGE(N10:N35)</f>
        <v>0.11249999999999999</v>
      </c>
      <c r="O37" s="295"/>
      <c r="P37" s="277"/>
      <c r="Q37" s="83"/>
      <c r="R37" s="83"/>
      <c r="S37" s="83">
        <f>AVERAGE(S10:S35)</f>
        <v>0</v>
      </c>
      <c r="T37" s="83">
        <f>AVERAGE(T10:T35)</f>
        <v>0</v>
      </c>
    </row>
    <row r="38" spans="1:20" ht="13.5" thickBot="1">
      <c r="A38" s="162" t="s">
        <v>27</v>
      </c>
      <c r="B38" s="177"/>
      <c r="C38" s="177"/>
      <c r="D38" s="177"/>
      <c r="E38" s="183"/>
      <c r="F38" s="183"/>
      <c r="G38" s="183"/>
      <c r="H38" s="182"/>
      <c r="I38" s="183"/>
      <c r="J38" s="183"/>
      <c r="K38" s="183"/>
      <c r="L38" s="182"/>
      <c r="M38" s="182"/>
      <c r="N38" s="333">
        <f>MAX(N10:N35)</f>
        <v>0.15</v>
      </c>
      <c r="O38" s="305"/>
      <c r="P38" s="287"/>
      <c r="Q38" s="182"/>
      <c r="R38" s="182"/>
      <c r="S38" s="182">
        <f>MAX(S10:S35)</f>
        <v>0</v>
      </c>
      <c r="T38" s="182">
        <f>MAX(T10:T35)</f>
        <v>0</v>
      </c>
    </row>
    <row r="39" spans="1:20" ht="12.75">
      <c r="A39" s="100" t="s">
        <v>28</v>
      </c>
      <c r="B39" s="100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334">
        <f>COUNT(N10:N35)</f>
        <v>4</v>
      </c>
      <c r="O39" s="272"/>
      <c r="P39" s="272"/>
      <c r="Q39" s="92"/>
      <c r="R39" s="92"/>
      <c r="S39" s="92">
        <f>COUNT(S10:S35)</f>
        <v>4</v>
      </c>
      <c r="T39" s="92">
        <f>COUNT(T10:T35)</f>
        <v>4</v>
      </c>
    </row>
    <row r="40" spans="1:20" ht="12.75">
      <c r="A40" s="101" t="s">
        <v>29</v>
      </c>
      <c r="B40" s="10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COUNTIF(N10:N35,"&lt;0.10")</f>
        <v>1</v>
      </c>
      <c r="O40" s="272"/>
      <c r="P40" s="272"/>
      <c r="Q40" s="92"/>
      <c r="R40" s="92"/>
      <c r="S40" s="92">
        <f>COUNTIF(S10:S35,"&gt;0")</f>
        <v>0</v>
      </c>
      <c r="T40" s="92">
        <f>COUNTIF(T10:T35,"&gt;0")</f>
        <v>0</v>
      </c>
    </row>
    <row r="41" spans="1:20" ht="13.5" thickBot="1">
      <c r="A41" s="102" t="s">
        <v>30</v>
      </c>
      <c r="B41" s="10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335">
        <f>N40/N39</f>
        <v>0.25</v>
      </c>
      <c r="O41" s="273"/>
      <c r="P41" s="273"/>
      <c r="Q41" s="94"/>
      <c r="R41" s="94"/>
      <c r="S41" s="94">
        <f>S40/S39</f>
        <v>0</v>
      </c>
      <c r="T41" s="94">
        <f>T40/T39</f>
        <v>0</v>
      </c>
    </row>
    <row r="42" spans="1:20" ht="12.75">
      <c r="A42" s="1"/>
      <c r="B42" s="1"/>
      <c r="C42" s="1"/>
      <c r="D42" s="95"/>
      <c r="E42" s="41"/>
      <c r="F42" s="1"/>
      <c r="G42" s="1"/>
      <c r="H42" s="41"/>
      <c r="I42" s="41"/>
      <c r="J42" s="41"/>
      <c r="K42" s="41"/>
      <c r="L42" s="1"/>
      <c r="M42" s="1"/>
      <c r="N42" s="318"/>
      <c r="O42" s="275"/>
      <c r="P42" s="275"/>
      <c r="Q42" s="95"/>
      <c r="R42" s="95"/>
      <c r="S42" s="95"/>
      <c r="T42" s="95"/>
    </row>
    <row r="43" spans="1:20" ht="12.75">
      <c r="A43" s="42" t="s">
        <v>44</v>
      </c>
      <c r="B43" s="42"/>
      <c r="C43" s="1"/>
      <c r="D43" s="95"/>
      <c r="E43" s="41"/>
      <c r="F43" s="1"/>
      <c r="G43" s="95"/>
      <c r="H43" s="119"/>
      <c r="I43" s="41"/>
      <c r="J43" s="41"/>
      <c r="K43" s="41"/>
      <c r="L43" s="1"/>
      <c r="M43" s="1"/>
      <c r="N43" s="318"/>
      <c r="O43" s="306"/>
      <c r="P43" s="275"/>
      <c r="Q43" s="95"/>
      <c r="R43" s="95"/>
      <c r="S43" s="95"/>
      <c r="T43" s="95"/>
    </row>
    <row r="44" spans="1:20" ht="13.5" thickBot="1">
      <c r="A44" s="1"/>
      <c r="B44" s="1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26.25" thickBot="1">
      <c r="A45" s="151" t="s">
        <v>24</v>
      </c>
      <c r="B45" s="151" t="s">
        <v>33</v>
      </c>
      <c r="C45" s="7" t="s">
        <v>0</v>
      </c>
      <c r="D45" s="8" t="s">
        <v>1</v>
      </c>
      <c r="E45" s="9" t="s">
        <v>2</v>
      </c>
      <c r="F45" s="10" t="s">
        <v>3</v>
      </c>
      <c r="G45" s="11" t="s">
        <v>4</v>
      </c>
      <c r="H45" s="12" t="s">
        <v>5</v>
      </c>
      <c r="I45" s="13" t="s">
        <v>6</v>
      </c>
      <c r="J45" s="11" t="s">
        <v>7</v>
      </c>
      <c r="K45" s="14" t="s">
        <v>8</v>
      </c>
      <c r="L45" s="43" t="s">
        <v>9</v>
      </c>
      <c r="M45" s="44" t="s">
        <v>10</v>
      </c>
      <c r="N45" s="320" t="s">
        <v>11</v>
      </c>
      <c r="O45" s="292"/>
      <c r="P45" s="263" t="s">
        <v>12</v>
      </c>
      <c r="Q45" s="18" t="s">
        <v>13</v>
      </c>
      <c r="R45" s="13" t="s">
        <v>14</v>
      </c>
      <c r="S45" s="14" t="s">
        <v>15</v>
      </c>
      <c r="T45" s="191" t="s">
        <v>16</v>
      </c>
    </row>
    <row r="46" spans="1:20" ht="12.75">
      <c r="A46" s="158">
        <v>43171</v>
      </c>
      <c r="B46" s="254">
        <v>897</v>
      </c>
      <c r="C46" s="58"/>
      <c r="D46" s="54"/>
      <c r="E46" s="121"/>
      <c r="F46" s="47"/>
      <c r="G46" s="45">
        <v>0</v>
      </c>
      <c r="H46" s="141">
        <v>8</v>
      </c>
      <c r="I46" s="140"/>
      <c r="J46" s="45"/>
      <c r="K46" s="127"/>
      <c r="L46" s="50">
        <v>0</v>
      </c>
      <c r="M46" s="51">
        <v>0</v>
      </c>
      <c r="N46" s="336"/>
      <c r="O46" s="307">
        <v>0.1</v>
      </c>
      <c r="P46" s="274">
        <v>22</v>
      </c>
      <c r="Q46" s="48">
        <v>17</v>
      </c>
      <c r="R46" s="52">
        <v>0</v>
      </c>
      <c r="S46" s="142">
        <v>0</v>
      </c>
      <c r="T46" s="142">
        <v>0</v>
      </c>
    </row>
    <row r="47" spans="1:20" ht="12.75">
      <c r="A47" s="197"/>
      <c r="B47" s="253"/>
      <c r="C47" s="139"/>
      <c r="D47" s="59"/>
      <c r="E47" s="113"/>
      <c r="F47" s="61"/>
      <c r="G47" s="55"/>
      <c r="H47" s="146"/>
      <c r="I47" s="149"/>
      <c r="J47" s="55"/>
      <c r="K47" s="114"/>
      <c r="L47" s="56"/>
      <c r="M47" s="57"/>
      <c r="N47" s="337"/>
      <c r="O47" s="308"/>
      <c r="P47" s="276"/>
      <c r="Q47" s="62"/>
      <c r="R47" s="52"/>
      <c r="S47" s="52"/>
      <c r="T47" s="52"/>
    </row>
    <row r="48" spans="1:20" ht="12.75">
      <c r="A48" s="60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165"/>
      <c r="N48" s="337"/>
      <c r="O48" s="308"/>
      <c r="P48" s="276"/>
      <c r="Q48" s="62"/>
      <c r="R48" s="52"/>
      <c r="S48" s="52"/>
      <c r="T48" s="52"/>
    </row>
    <row r="49" spans="1:20" ht="12.75">
      <c r="A49" s="64"/>
      <c r="B49" s="255"/>
      <c r="C49" s="65"/>
      <c r="D49" s="70"/>
      <c r="E49" s="118"/>
      <c r="F49" s="67"/>
      <c r="G49" s="66"/>
      <c r="H49" s="147"/>
      <c r="I49" s="150"/>
      <c r="J49" s="66"/>
      <c r="K49" s="138"/>
      <c r="L49" s="56"/>
      <c r="M49" s="57"/>
      <c r="N49" s="338"/>
      <c r="O49" s="309"/>
      <c r="P49" s="267"/>
      <c r="Q49" s="68"/>
      <c r="R49" s="52"/>
      <c r="S49" s="52"/>
      <c r="T49" s="52"/>
    </row>
    <row r="50" spans="1:20" ht="12.75">
      <c r="A50" s="159"/>
      <c r="B50" s="255"/>
      <c r="C50" s="65"/>
      <c r="D50" s="70"/>
      <c r="E50" s="118"/>
      <c r="F50" s="67"/>
      <c r="G50" s="66"/>
      <c r="H50" s="147"/>
      <c r="I50" s="150"/>
      <c r="J50" s="66"/>
      <c r="K50" s="131"/>
      <c r="L50" s="56"/>
      <c r="M50" s="57"/>
      <c r="N50" s="339"/>
      <c r="O50" s="310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3.5" thickBot="1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73" t="s">
        <v>25</v>
      </c>
      <c r="B56" s="72"/>
      <c r="C56" s="106"/>
      <c r="D56" s="72"/>
      <c r="E56" s="73"/>
      <c r="F56" s="72"/>
      <c r="G56" s="72"/>
      <c r="H56" s="75"/>
      <c r="I56" s="73"/>
      <c r="J56" s="73"/>
      <c r="K56" s="73"/>
      <c r="L56" s="74"/>
      <c r="M56" s="74"/>
      <c r="N56" s="340"/>
      <c r="O56" s="311"/>
      <c r="P56" s="268">
        <v>20</v>
      </c>
      <c r="Q56" s="72">
        <v>7</v>
      </c>
      <c r="R56" s="72">
        <v>0</v>
      </c>
      <c r="S56" s="72">
        <v>0</v>
      </c>
      <c r="T56" s="72">
        <v>0</v>
      </c>
    </row>
    <row r="57" spans="1:20" ht="12.75">
      <c r="A57" s="176" t="s">
        <v>26</v>
      </c>
      <c r="B57" s="79"/>
      <c r="C57" s="80"/>
      <c r="D57" s="81"/>
      <c r="E57" s="115"/>
      <c r="F57" s="84"/>
      <c r="G57" s="84"/>
      <c r="H57" s="82"/>
      <c r="I57" s="82"/>
      <c r="J57" s="82"/>
      <c r="K57" s="82"/>
      <c r="L57" s="83"/>
      <c r="M57" s="83"/>
      <c r="N57" s="332"/>
      <c r="O57" s="295"/>
      <c r="P57" s="269"/>
      <c r="Q57" s="81"/>
      <c r="R57" s="81"/>
      <c r="S57" s="81"/>
      <c r="T57" s="81"/>
    </row>
    <row r="58" spans="1:20" ht="13.5" thickBot="1">
      <c r="A58" s="86" t="s">
        <v>27</v>
      </c>
      <c r="B58" s="86"/>
      <c r="C58" s="148"/>
      <c r="D58" s="86"/>
      <c r="E58" s="87"/>
      <c r="F58" s="89"/>
      <c r="G58" s="89"/>
      <c r="H58" s="88"/>
      <c r="I58" s="87"/>
      <c r="J58" s="87"/>
      <c r="K58" s="87"/>
      <c r="L58" s="86"/>
      <c r="M58" s="86"/>
      <c r="N58" s="341"/>
      <c r="O58" s="312"/>
      <c r="P58" s="270"/>
      <c r="Q58" s="86"/>
      <c r="R58" s="86"/>
      <c r="S58" s="86"/>
      <c r="T58" s="86"/>
    </row>
    <row r="59" spans="1:20" ht="12.75">
      <c r="A59" s="100" t="s">
        <v>28</v>
      </c>
      <c r="B59" s="10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342"/>
      <c r="O59" s="271"/>
      <c r="P59" s="271"/>
      <c r="Q59" s="91"/>
      <c r="R59" s="91"/>
      <c r="S59" s="91"/>
      <c r="T59" s="91"/>
    </row>
    <row r="60" spans="1:20" ht="12.75">
      <c r="A60" s="101" t="s">
        <v>29</v>
      </c>
      <c r="B60" s="10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172"/>
      <c r="N60" s="334"/>
      <c r="O60" s="272"/>
      <c r="P60" s="272"/>
      <c r="Q60" s="92"/>
      <c r="R60" s="93"/>
      <c r="S60" s="92"/>
      <c r="T60" s="92"/>
    </row>
    <row r="61" spans="1:20" ht="13.5" thickBot="1">
      <c r="A61" s="102" t="s">
        <v>30</v>
      </c>
      <c r="B61" s="102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171"/>
      <c r="N61" s="335"/>
      <c r="O61" s="273"/>
      <c r="P61" s="273"/>
      <c r="Q61" s="94"/>
      <c r="R61" s="94"/>
      <c r="S61" s="94"/>
      <c r="T61" s="94"/>
    </row>
    <row r="62" spans="1:20" ht="12.75">
      <c r="A62" s="122"/>
      <c r="B62" s="122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343"/>
      <c r="O62" s="288"/>
      <c r="P62" s="288"/>
      <c r="Q62" s="117"/>
      <c r="R62" s="117"/>
      <c r="S62" s="117"/>
      <c r="T62" s="117"/>
    </row>
    <row r="63" spans="1:20" ht="12.75">
      <c r="A63" s="122"/>
      <c r="B63" s="122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343"/>
      <c r="O63" s="288"/>
      <c r="P63" s="288"/>
      <c r="Q63" s="117"/>
      <c r="R63" s="117"/>
      <c r="S63" s="117"/>
      <c r="T63" s="117"/>
    </row>
    <row r="64" spans="1:16" ht="12.75">
      <c r="A64" s="103" t="s">
        <v>31</v>
      </c>
      <c r="B64" s="103"/>
      <c r="N64" s="344"/>
      <c r="O64" s="313"/>
      <c r="P64" s="289"/>
    </row>
    <row r="65" spans="14:16" ht="13.5" thickBot="1">
      <c r="N65" s="344"/>
      <c r="O65" s="313"/>
      <c r="P65" s="289"/>
    </row>
    <row r="66" spans="1:20" ht="26.25" thickBot="1">
      <c r="A66" s="151" t="s">
        <v>24</v>
      </c>
      <c r="B66" s="17"/>
      <c r="C66" s="104" t="s">
        <v>0</v>
      </c>
      <c r="D66" s="8" t="s">
        <v>1</v>
      </c>
      <c r="E66" s="9" t="s">
        <v>2</v>
      </c>
      <c r="F66" s="10" t="s">
        <v>3</v>
      </c>
      <c r="G66" s="11" t="s">
        <v>4</v>
      </c>
      <c r="H66" s="12" t="s">
        <v>5</v>
      </c>
      <c r="I66" s="13" t="s">
        <v>6</v>
      </c>
      <c r="J66" s="11" t="s">
        <v>7</v>
      </c>
      <c r="K66" s="14" t="s">
        <v>8</v>
      </c>
      <c r="L66" s="43" t="s">
        <v>9</v>
      </c>
      <c r="M66" s="97" t="s">
        <v>10</v>
      </c>
      <c r="N66" s="320" t="s">
        <v>11</v>
      </c>
      <c r="O66" s="314"/>
      <c r="P66" s="263" t="s">
        <v>12</v>
      </c>
      <c r="Q66" s="18" t="s">
        <v>13</v>
      </c>
      <c r="R66" s="13" t="s">
        <v>14</v>
      </c>
      <c r="S66" s="14" t="s">
        <v>15</v>
      </c>
      <c r="T66" s="191" t="s">
        <v>16</v>
      </c>
    </row>
    <row r="67" spans="1:20" ht="12.75">
      <c r="A67" s="143" t="s">
        <v>25</v>
      </c>
      <c r="B67" s="105"/>
      <c r="C67" s="106"/>
      <c r="D67" s="78"/>
      <c r="E67" s="76"/>
      <c r="F67" s="77"/>
      <c r="G67" s="77"/>
      <c r="H67" s="76"/>
      <c r="I67" s="76"/>
      <c r="J67" s="76"/>
      <c r="K67" s="76"/>
      <c r="L67" s="78"/>
      <c r="M67" s="78"/>
      <c r="N67" s="345">
        <f>MIN(N36,N56)</f>
        <v>0</v>
      </c>
      <c r="O67" s="315"/>
      <c r="P67" s="290"/>
      <c r="Q67" s="78"/>
      <c r="R67" s="78"/>
      <c r="S67" s="78">
        <f>MIN(S36,S56)</f>
        <v>0</v>
      </c>
      <c r="T67" s="78">
        <f>MIN(T36,T56)</f>
        <v>0</v>
      </c>
    </row>
    <row r="68" spans="1:20" ht="12.75">
      <c r="A68" s="107" t="s">
        <v>26</v>
      </c>
      <c r="B68" s="107"/>
      <c r="C68" s="80"/>
      <c r="D68" s="81"/>
      <c r="E68" s="84"/>
      <c r="F68" s="85"/>
      <c r="G68" s="85"/>
      <c r="H68" s="84"/>
      <c r="I68" s="84"/>
      <c r="J68" s="84"/>
      <c r="K68" s="84"/>
      <c r="L68" s="81"/>
      <c r="M68" s="81"/>
      <c r="N68" s="346">
        <f>AVERAGE(N37,N57)</f>
        <v>0.11249999999999999</v>
      </c>
      <c r="O68" s="316"/>
      <c r="P68" s="269"/>
      <c r="Q68" s="81"/>
      <c r="R68" s="81"/>
      <c r="S68" s="81">
        <f>AVERAGE(S37,S57)</f>
        <v>0</v>
      </c>
      <c r="T68" s="81">
        <f>AVERAGE(T37,T57)</f>
        <v>0</v>
      </c>
    </row>
    <row r="69" spans="1:20" ht="13.5" thickBot="1">
      <c r="A69" s="108" t="s">
        <v>27</v>
      </c>
      <c r="B69" s="144"/>
      <c r="C69" s="256"/>
      <c r="D69" s="90"/>
      <c r="E69" s="116"/>
      <c r="F69" s="99"/>
      <c r="G69" s="99"/>
      <c r="H69" s="116"/>
      <c r="I69" s="116"/>
      <c r="J69" s="116"/>
      <c r="K69" s="116"/>
      <c r="L69" s="90"/>
      <c r="M69" s="90"/>
      <c r="N69" s="347">
        <f>MAX(N38,N58)</f>
        <v>0.15</v>
      </c>
      <c r="O69" s="317"/>
      <c r="P69" s="291"/>
      <c r="Q69" s="90"/>
      <c r="R69" s="90"/>
      <c r="S69" s="90">
        <f>MAX(S38,S58)</f>
        <v>0</v>
      </c>
      <c r="T69" s="90">
        <f>MAX(T38,T58)</f>
        <v>0</v>
      </c>
    </row>
    <row r="70" spans="1:20" ht="12.75">
      <c r="A70" s="109" t="s">
        <v>28</v>
      </c>
      <c r="B70" s="109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342">
        <f>SUM(N39,N59)</f>
        <v>4</v>
      </c>
      <c r="O70" s="271"/>
      <c r="P70" s="271"/>
      <c r="Q70" s="91"/>
      <c r="R70" s="91"/>
      <c r="S70" s="91">
        <f>SUM(S39,S59)</f>
        <v>4</v>
      </c>
      <c r="T70" s="91">
        <f>SUM(T39,T59)</f>
        <v>4</v>
      </c>
    </row>
    <row r="71" spans="1:20" ht="12.75">
      <c r="A71" s="101" t="s">
        <v>29</v>
      </c>
      <c r="B71" s="10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172"/>
      <c r="N71" s="334">
        <f>SUM(N40,N60)</f>
        <v>1</v>
      </c>
      <c r="O71" s="272"/>
      <c r="P71" s="272"/>
      <c r="Q71" s="92"/>
      <c r="R71" s="92"/>
      <c r="S71" s="92">
        <f>SUM(S40,S60)</f>
        <v>0</v>
      </c>
      <c r="T71" s="92">
        <f>SUM(T40,T60)</f>
        <v>0</v>
      </c>
    </row>
    <row r="72" spans="1:20" ht="13.5" thickBot="1">
      <c r="A72" s="102" t="s">
        <v>30</v>
      </c>
      <c r="B72" s="102"/>
      <c r="C72" s="94"/>
      <c r="D72" s="257"/>
      <c r="E72" s="94"/>
      <c r="F72" s="94"/>
      <c r="G72" s="94"/>
      <c r="H72" s="94"/>
      <c r="I72" s="94"/>
      <c r="J72" s="94"/>
      <c r="K72" s="94"/>
      <c r="L72" s="94"/>
      <c r="M72" s="171"/>
      <c r="N72" s="335">
        <f>N71/N70</f>
        <v>0.25</v>
      </c>
      <c r="O72" s="273"/>
      <c r="P72" s="273"/>
      <c r="Q72" s="94"/>
      <c r="R72" s="94"/>
      <c r="S72" s="94">
        <f>S71/S70</f>
        <v>0</v>
      </c>
      <c r="T72" s="94">
        <f>T71/T70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zoomScale="75" zoomScaleNormal="75" zoomScalePageLayoutView="0" workbookViewId="0" topLeftCell="A7">
      <selection activeCell="X21" sqref="X21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 t="s">
        <v>52</v>
      </c>
      <c r="H1" s="374" t="s">
        <v>52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customHeight="1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43139</v>
      </c>
      <c r="B10" s="251">
        <v>486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0.2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43151</v>
      </c>
      <c r="B11" s="361">
        <v>600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43165</v>
      </c>
      <c r="B12" s="361">
        <v>803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61"/>
      <c r="P12" s="464"/>
      <c r="Q12" s="465"/>
      <c r="R12" s="466"/>
      <c r="S12" s="396">
        <v>0</v>
      </c>
      <c r="T12" s="396">
        <v>0</v>
      </c>
    </row>
    <row r="13" spans="1:20" ht="12.75">
      <c r="A13" s="238">
        <v>43172</v>
      </c>
      <c r="B13" s="361">
        <v>928</v>
      </c>
      <c r="C13" s="239"/>
      <c r="D13" s="180"/>
      <c r="E13" s="240"/>
      <c r="F13" s="189">
        <v>0</v>
      </c>
      <c r="G13" s="241"/>
      <c r="H13" s="242">
        <v>8</v>
      </c>
      <c r="I13" s="243"/>
      <c r="J13" s="180"/>
      <c r="K13" s="244"/>
      <c r="L13" s="175"/>
      <c r="M13" s="411"/>
      <c r="N13" s="409">
        <v>0.1</v>
      </c>
      <c r="O13" s="461"/>
      <c r="P13" s="464">
        <v>20</v>
      </c>
      <c r="Q13" s="465">
        <v>7</v>
      </c>
      <c r="R13" s="466">
        <v>0</v>
      </c>
      <c r="S13" s="396">
        <v>0</v>
      </c>
      <c r="T13" s="396">
        <v>0</v>
      </c>
    </row>
    <row r="14" spans="1:20" ht="12.75">
      <c r="A14" s="238">
        <v>43179</v>
      </c>
      <c r="B14" s="361">
        <v>1045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61"/>
      <c r="P14" s="464"/>
      <c r="Q14" s="465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421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f>MIN(N10:N36)</f>
        <v>0.1</v>
      </c>
      <c r="O37" s="414"/>
      <c r="P37" s="463"/>
      <c r="Q37" s="420"/>
      <c r="R37" s="420"/>
      <c r="S37" s="420">
        <f>MIN(S10:S36)</f>
        <v>0</v>
      </c>
      <c r="T37" s="420">
        <f>MIN(T10:T36)</f>
        <v>0</v>
      </c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AVERAGE(N10:N36)</f>
        <v>0.12</v>
      </c>
      <c r="O38" s="295"/>
      <c r="P38" s="277"/>
      <c r="Q38" s="83"/>
      <c r="R38" s="83"/>
      <c r="S38" s="83">
        <f>AVERAGE(S10:S36)</f>
        <v>0</v>
      </c>
      <c r="T38" s="83">
        <f>AVERAGE(T10:T36)</f>
        <v>0</v>
      </c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f>MAX(N10:N36)</f>
        <v>0.2</v>
      </c>
      <c r="O39" s="305"/>
      <c r="P39" s="287"/>
      <c r="Q39" s="182"/>
      <c r="R39" s="182"/>
      <c r="S39" s="182">
        <f>MAX(S10:S36)</f>
        <v>0</v>
      </c>
      <c r="T39" s="182">
        <f>MAX(T10:T36)</f>
        <v>0</v>
      </c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>
        <f>COUNT(N10:N36)</f>
        <v>5</v>
      </c>
      <c r="O40" s="272"/>
      <c r="P40" s="272"/>
      <c r="Q40" s="92"/>
      <c r="R40" s="92"/>
      <c r="S40" s="92">
        <f>COUNT(S10:S36)</f>
        <v>5</v>
      </c>
      <c r="T40" s="92">
        <f>COUNT(T10:T36)</f>
        <v>5</v>
      </c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f>COUNTIF(N10:N36,"&lt;0.10")</f>
        <v>0</v>
      </c>
      <c r="O41" s="272"/>
      <c r="P41" s="272"/>
      <c r="Q41" s="92"/>
      <c r="R41" s="92"/>
      <c r="S41" s="92">
        <f>COUNTIF(S10:S36,"&gt;0")</f>
        <v>0</v>
      </c>
      <c r="T41" s="92">
        <f>COUNTIF(T10:T36,"&gt;0")</f>
        <v>0</v>
      </c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>
        <f>N41/N40</f>
        <v>0</v>
      </c>
      <c r="O42" s="273"/>
      <c r="P42" s="273"/>
      <c r="Q42" s="94"/>
      <c r="R42" s="94"/>
      <c r="S42" s="94">
        <f>S41/S40</f>
        <v>0</v>
      </c>
      <c r="T42" s="94">
        <f>T41/T40</f>
        <v>0</v>
      </c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>
        <v>43172</v>
      </c>
      <c r="B47" s="254">
        <v>929</v>
      </c>
      <c r="C47" s="58"/>
      <c r="D47" s="54"/>
      <c r="E47" s="121"/>
      <c r="F47" s="47"/>
      <c r="G47" s="45">
        <v>0</v>
      </c>
      <c r="H47" s="141">
        <v>8</v>
      </c>
      <c r="I47" s="140"/>
      <c r="J47" s="45"/>
      <c r="K47" s="127"/>
      <c r="L47" s="50"/>
      <c r="M47" s="51"/>
      <c r="N47" s="336"/>
      <c r="O47" s="307">
        <v>0.1</v>
      </c>
      <c r="P47" s="274">
        <v>32</v>
      </c>
      <c r="Q47" s="48">
        <v>29</v>
      </c>
      <c r="R47" s="52">
        <v>0</v>
      </c>
      <c r="S47" s="52">
        <v>0</v>
      </c>
      <c r="T47" s="52">
        <v>0</v>
      </c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2.75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</row>
    <row r="50" spans="1:20" ht="13.5" thickBot="1">
      <c r="A50" s="64"/>
      <c r="B50" s="255"/>
      <c r="C50" s="65"/>
      <c r="D50" s="70"/>
      <c r="E50" s="118"/>
      <c r="F50" s="67"/>
      <c r="G50" s="66"/>
      <c r="H50" s="147"/>
      <c r="I50" s="150"/>
      <c r="J50" s="66"/>
      <c r="K50" s="138"/>
      <c r="L50" s="56"/>
      <c r="M50" s="57"/>
      <c r="N50" s="338"/>
      <c r="O50" s="309"/>
      <c r="P50" s="267"/>
      <c r="Q50" s="68"/>
      <c r="R50" s="52"/>
      <c r="S50" s="52"/>
      <c r="T50" s="52"/>
    </row>
    <row r="51" spans="1:20" ht="12.75">
      <c r="A51" s="173" t="s">
        <v>25</v>
      </c>
      <c r="B51" s="72"/>
      <c r="C51" s="106"/>
      <c r="D51" s="72"/>
      <c r="E51" s="73"/>
      <c r="F51" s="72"/>
      <c r="G51" s="72"/>
      <c r="H51" s="75"/>
      <c r="I51" s="73"/>
      <c r="J51" s="73"/>
      <c r="K51" s="73"/>
      <c r="L51" s="74"/>
      <c r="M51" s="74"/>
      <c r="N51" s="340"/>
      <c r="O51" s="311"/>
      <c r="P51" s="268"/>
      <c r="Q51" s="72"/>
      <c r="R51" s="72"/>
      <c r="S51" s="72"/>
      <c r="T51" s="72"/>
    </row>
    <row r="52" spans="1:20" ht="12.75">
      <c r="A52" s="176" t="s">
        <v>26</v>
      </c>
      <c r="B52" s="79"/>
      <c r="C52" s="80"/>
      <c r="D52" s="81"/>
      <c r="E52" s="115"/>
      <c r="F52" s="84"/>
      <c r="G52" s="84"/>
      <c r="H52" s="82"/>
      <c r="I52" s="82"/>
      <c r="J52" s="82"/>
      <c r="K52" s="82"/>
      <c r="L52" s="83"/>
      <c r="M52" s="83"/>
      <c r="N52" s="332"/>
      <c r="O52" s="295"/>
      <c r="P52" s="269"/>
      <c r="Q52" s="81"/>
      <c r="R52" s="81"/>
      <c r="S52" s="81"/>
      <c r="T52" s="81"/>
    </row>
    <row r="53" spans="1:20" ht="13.5" thickBot="1">
      <c r="A53" s="86" t="s">
        <v>27</v>
      </c>
      <c r="B53" s="86"/>
      <c r="C53" s="148"/>
      <c r="D53" s="86"/>
      <c r="E53" s="87"/>
      <c r="F53" s="89"/>
      <c r="G53" s="89"/>
      <c r="H53" s="88"/>
      <c r="I53" s="87"/>
      <c r="J53" s="87"/>
      <c r="K53" s="87"/>
      <c r="L53" s="86"/>
      <c r="M53" s="86"/>
      <c r="N53" s="341"/>
      <c r="O53" s="312"/>
      <c r="P53" s="270"/>
      <c r="Q53" s="86"/>
      <c r="R53" s="86"/>
      <c r="S53" s="86"/>
      <c r="T53" s="86"/>
    </row>
    <row r="54" spans="1:20" ht="12.75">
      <c r="A54" s="100" t="s">
        <v>28</v>
      </c>
      <c r="B54" s="10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342"/>
      <c r="O54" s="271"/>
      <c r="P54" s="271"/>
      <c r="Q54" s="91"/>
      <c r="R54" s="91"/>
      <c r="S54" s="91"/>
      <c r="T54" s="91"/>
    </row>
    <row r="55" spans="1:20" ht="12.75">
      <c r="A55" s="101" t="s">
        <v>29</v>
      </c>
      <c r="B55" s="10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172"/>
      <c r="N55" s="334"/>
      <c r="O55" s="272"/>
      <c r="P55" s="272"/>
      <c r="Q55" s="92"/>
      <c r="R55" s="93"/>
      <c r="S55" s="92"/>
      <c r="T55" s="92"/>
    </row>
    <row r="56" spans="1:20" ht="13.5" thickBot="1">
      <c r="A56" s="102" t="s">
        <v>30</v>
      </c>
      <c r="B56" s="102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171"/>
      <c r="N56" s="335"/>
      <c r="O56" s="273"/>
      <c r="P56" s="273"/>
      <c r="Q56" s="94"/>
      <c r="R56" s="94"/>
      <c r="S56" s="94"/>
      <c r="T56" s="94"/>
    </row>
    <row r="57" spans="1:20" ht="12.75">
      <c r="A57" s="122"/>
      <c r="B57" s="122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343"/>
      <c r="O57" s="288"/>
      <c r="P57" s="288"/>
      <c r="Q57" s="117"/>
      <c r="R57" s="117"/>
      <c r="S57" s="117"/>
      <c r="T57" s="117"/>
    </row>
    <row r="58" spans="1:20" ht="12.75">
      <c r="A58" s="122"/>
      <c r="B58" s="122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343"/>
      <c r="O58" s="288"/>
      <c r="P58" s="288"/>
      <c r="Q58" s="117"/>
      <c r="R58" s="117"/>
      <c r="S58" s="117"/>
      <c r="T58" s="117"/>
    </row>
    <row r="59" spans="1:16" ht="12.75">
      <c r="A59" s="103" t="s">
        <v>31</v>
      </c>
      <c r="B59" s="103"/>
      <c r="N59" s="344"/>
      <c r="O59" s="313"/>
      <c r="P59" s="289"/>
    </row>
    <row r="60" spans="14:16" ht="13.5" thickBot="1">
      <c r="N60" s="344"/>
      <c r="O60" s="313"/>
      <c r="P60" s="289"/>
    </row>
    <row r="61" spans="1:20" ht="26.25" thickBot="1">
      <c r="A61" s="151" t="s">
        <v>24</v>
      </c>
      <c r="B61" s="17"/>
      <c r="C61" s="104" t="s">
        <v>0</v>
      </c>
      <c r="D61" s="8" t="s">
        <v>1</v>
      </c>
      <c r="E61" s="9" t="s">
        <v>2</v>
      </c>
      <c r="F61" s="10" t="s">
        <v>3</v>
      </c>
      <c r="G61" s="11" t="s">
        <v>4</v>
      </c>
      <c r="H61" s="12" t="s">
        <v>5</v>
      </c>
      <c r="I61" s="13" t="s">
        <v>6</v>
      </c>
      <c r="J61" s="11" t="s">
        <v>7</v>
      </c>
      <c r="K61" s="14" t="s">
        <v>8</v>
      </c>
      <c r="L61" s="43" t="s">
        <v>9</v>
      </c>
      <c r="M61" s="97" t="s">
        <v>10</v>
      </c>
      <c r="N61" s="320" t="s">
        <v>11</v>
      </c>
      <c r="O61" s="314"/>
      <c r="P61" s="263" t="s">
        <v>12</v>
      </c>
      <c r="Q61" s="18" t="s">
        <v>13</v>
      </c>
      <c r="R61" s="13" t="s">
        <v>14</v>
      </c>
      <c r="S61" s="14" t="s">
        <v>15</v>
      </c>
      <c r="T61" s="191" t="s">
        <v>16</v>
      </c>
    </row>
    <row r="62" spans="1:20" ht="12.75">
      <c r="A62" s="143" t="s">
        <v>25</v>
      </c>
      <c r="B62" s="105"/>
      <c r="C62" s="106"/>
      <c r="D62" s="78"/>
      <c r="E62" s="76"/>
      <c r="F62" s="77"/>
      <c r="G62" s="77"/>
      <c r="H62" s="76"/>
      <c r="I62" s="76"/>
      <c r="J62" s="76"/>
      <c r="K62" s="76"/>
      <c r="L62" s="78"/>
      <c r="M62" s="78"/>
      <c r="N62" s="345">
        <f>MIN(N37,N51)</f>
        <v>0.1</v>
      </c>
      <c r="O62" s="315"/>
      <c r="P62" s="290"/>
      <c r="Q62" s="78"/>
      <c r="R62" s="78"/>
      <c r="S62" s="78">
        <f>MIN(S37,S51)</f>
        <v>0</v>
      </c>
      <c r="T62" s="78">
        <f>MIN(T37,T51)</f>
        <v>0</v>
      </c>
    </row>
    <row r="63" spans="1:20" ht="12.75">
      <c r="A63" s="107" t="s">
        <v>26</v>
      </c>
      <c r="B63" s="107"/>
      <c r="C63" s="80"/>
      <c r="D63" s="81"/>
      <c r="E63" s="84"/>
      <c r="F63" s="85"/>
      <c r="G63" s="85"/>
      <c r="H63" s="84"/>
      <c r="I63" s="84"/>
      <c r="J63" s="84"/>
      <c r="K63" s="84"/>
      <c r="L63" s="81"/>
      <c r="M63" s="81"/>
      <c r="N63" s="346">
        <f>AVERAGE(N38,N52)</f>
        <v>0.12</v>
      </c>
      <c r="O63" s="316"/>
      <c r="P63" s="269"/>
      <c r="Q63" s="81"/>
      <c r="R63" s="81"/>
      <c r="S63" s="81">
        <f>AVERAGE(S38,S52)</f>
        <v>0</v>
      </c>
      <c r="T63" s="81">
        <f>AVERAGE(T38,T52)</f>
        <v>0</v>
      </c>
    </row>
    <row r="64" spans="1:20" ht="13.5" thickBot="1">
      <c r="A64" s="108" t="s">
        <v>27</v>
      </c>
      <c r="B64" s="144"/>
      <c r="C64" s="256"/>
      <c r="D64" s="90"/>
      <c r="E64" s="116"/>
      <c r="F64" s="99"/>
      <c r="G64" s="99"/>
      <c r="H64" s="116"/>
      <c r="I64" s="116"/>
      <c r="J64" s="116"/>
      <c r="K64" s="116"/>
      <c r="L64" s="90"/>
      <c r="M64" s="90"/>
      <c r="N64" s="347">
        <f>MAX(N39,N53)</f>
        <v>0.2</v>
      </c>
      <c r="O64" s="317"/>
      <c r="P64" s="291"/>
      <c r="Q64" s="90"/>
      <c r="R64" s="90"/>
      <c r="S64" s="90">
        <f>MAX(S39,S53)</f>
        <v>0</v>
      </c>
      <c r="T64" s="90">
        <f>MAX(T39,T53)</f>
        <v>0</v>
      </c>
    </row>
    <row r="65" spans="1:20" ht="12.75">
      <c r="A65" s="109" t="s">
        <v>28</v>
      </c>
      <c r="B65" s="109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342">
        <f>SUM(N40,N54)</f>
        <v>5</v>
      </c>
      <c r="O65" s="271"/>
      <c r="P65" s="271"/>
      <c r="Q65" s="91"/>
      <c r="R65" s="91"/>
      <c r="S65" s="91">
        <f>SUM(S40,S54)</f>
        <v>5</v>
      </c>
      <c r="T65" s="91">
        <f>SUM(T40,T54)</f>
        <v>5</v>
      </c>
    </row>
    <row r="66" spans="1:20" ht="12.75">
      <c r="A66" s="101" t="s">
        <v>29</v>
      </c>
      <c r="B66" s="10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72"/>
      <c r="N66" s="334">
        <f>SUM(N41,N55)</f>
        <v>0</v>
      </c>
      <c r="O66" s="272"/>
      <c r="P66" s="272"/>
      <c r="Q66" s="92"/>
      <c r="R66" s="92"/>
      <c r="S66" s="92">
        <f>SUM(S41,S55)</f>
        <v>0</v>
      </c>
      <c r="T66" s="92">
        <f>SUM(T41,T55)</f>
        <v>0</v>
      </c>
    </row>
    <row r="67" spans="1:20" ht="13.5" thickBot="1">
      <c r="A67" s="102" t="s">
        <v>30</v>
      </c>
      <c r="B67" s="102"/>
      <c r="C67" s="94"/>
      <c r="D67" s="257"/>
      <c r="E67" s="94"/>
      <c r="F67" s="94"/>
      <c r="G67" s="94"/>
      <c r="H67" s="94"/>
      <c r="I67" s="94"/>
      <c r="J67" s="94"/>
      <c r="K67" s="94"/>
      <c r="L67" s="94"/>
      <c r="M67" s="171"/>
      <c r="N67" s="335">
        <f>N66/N65</f>
        <v>0</v>
      </c>
      <c r="O67" s="273"/>
      <c r="P67" s="273"/>
      <c r="Q67" s="94"/>
      <c r="R67" s="94"/>
      <c r="S67" s="94">
        <f>S66/S65</f>
        <v>0</v>
      </c>
      <c r="T67" s="94">
        <f>T66/T65</f>
        <v>0</v>
      </c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="84" zoomScaleNormal="84" zoomScalePageLayoutView="0" workbookViewId="0" topLeftCell="A7">
      <selection activeCell="N38" sqref="N38"/>
    </sheetView>
  </sheetViews>
  <sheetFormatPr defaultColWidth="9.140625" defaultRowHeight="12.75"/>
  <cols>
    <col min="20" max="20" width="14.140625" style="0" customWidth="1"/>
  </cols>
  <sheetData>
    <row r="1" spans="1:20" ht="18">
      <c r="A1" s="1"/>
      <c r="B1" s="1"/>
      <c r="C1" s="1"/>
      <c r="D1" s="1"/>
      <c r="E1" s="1"/>
      <c r="F1" s="1"/>
      <c r="G1" s="373"/>
      <c r="H1" s="374" t="s">
        <v>53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customHeight="1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5.5" customHeight="1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43146</v>
      </c>
      <c r="B10" s="251">
        <v>556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0.15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43157</v>
      </c>
      <c r="B11" s="361">
        <v>727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0.2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43166</v>
      </c>
      <c r="B12" s="361">
        <v>867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43181</v>
      </c>
      <c r="B13" s="361">
        <v>1075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0.15</v>
      </c>
      <c r="O13" s="416"/>
      <c r="P13" s="467"/>
      <c r="Q13" s="468"/>
      <c r="R13" s="466"/>
      <c r="S13" s="396">
        <v>0</v>
      </c>
      <c r="T13" s="396">
        <v>0</v>
      </c>
    </row>
    <row r="14" spans="1:20" ht="12.75">
      <c r="A14" s="238">
        <v>43188</v>
      </c>
      <c r="B14" s="361">
        <v>1193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16"/>
      <c r="P14" s="467"/>
      <c r="Q14" s="468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396"/>
    </row>
    <row r="37" spans="1:20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/>
      <c r="O37" s="414"/>
      <c r="P37" s="463"/>
      <c r="Q37" s="420"/>
      <c r="R37" s="420"/>
      <c r="S37" s="420"/>
      <c r="T37" s="420"/>
    </row>
    <row r="38" spans="1:20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MEDIAN(N10:N37)</f>
        <v>0.15</v>
      </c>
      <c r="O38" s="295"/>
      <c r="P38" s="277"/>
      <c r="Q38" s="83"/>
      <c r="R38" s="83"/>
      <c r="S38" s="83"/>
      <c r="T38" s="83"/>
    </row>
    <row r="39" spans="1:20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/>
      <c r="O39" s="305"/>
      <c r="P39" s="287"/>
      <c r="Q39" s="182"/>
      <c r="R39" s="182"/>
      <c r="S39" s="182"/>
      <c r="T39" s="182"/>
    </row>
    <row r="40" spans="1:20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/>
      <c r="O40" s="272"/>
      <c r="P40" s="272"/>
      <c r="Q40" s="92"/>
      <c r="R40" s="92"/>
      <c r="S40" s="92"/>
      <c r="T40" s="92"/>
    </row>
    <row r="41" spans="1:20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/>
      <c r="O41" s="272"/>
      <c r="P41" s="272"/>
      <c r="Q41" s="92"/>
      <c r="R41" s="92"/>
      <c r="S41" s="92"/>
      <c r="T41" s="92"/>
    </row>
    <row r="42" spans="1:20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/>
      <c r="O42" s="273"/>
      <c r="P42" s="273"/>
      <c r="Q42" s="94"/>
      <c r="R42" s="94"/>
      <c r="S42" s="94"/>
      <c r="T42" s="94"/>
    </row>
    <row r="43" spans="1:20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0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</row>
    <row r="47" spans="1:20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</row>
    <row r="48" spans="1:20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</row>
    <row r="49" spans="1:20" ht="12.75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</row>
    <row r="50" spans="1:20" ht="12.75">
      <c r="A50" s="64"/>
      <c r="B50" s="255"/>
      <c r="C50" s="65"/>
      <c r="D50" s="70"/>
      <c r="E50" s="118"/>
      <c r="F50" s="67"/>
      <c r="G50" s="66"/>
      <c r="H50" s="147"/>
      <c r="I50" s="150"/>
      <c r="J50" s="66"/>
      <c r="K50" s="138"/>
      <c r="L50" s="56"/>
      <c r="M50" s="57"/>
      <c r="N50" s="338"/>
      <c r="O50" s="309"/>
      <c r="P50" s="267"/>
      <c r="Q50" s="68"/>
      <c r="R50" s="52"/>
      <c r="S50" s="52"/>
      <c r="T50" s="52"/>
    </row>
    <row r="51" spans="1:20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</row>
    <row r="52" spans="1:20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</row>
    <row r="53" spans="1:20" ht="13.5" thickBot="1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73" t="s">
        <v>25</v>
      </c>
      <c r="B54" s="72"/>
      <c r="C54" s="106"/>
      <c r="D54" s="72"/>
      <c r="E54" s="73"/>
      <c r="F54" s="72"/>
      <c r="G54" s="72"/>
      <c r="H54" s="75"/>
      <c r="I54" s="73"/>
      <c r="J54" s="73"/>
      <c r="K54" s="73"/>
      <c r="L54" s="74"/>
      <c r="M54" s="74"/>
      <c r="N54" s="340"/>
      <c r="O54" s="311"/>
      <c r="P54" s="268"/>
      <c r="Q54" s="72"/>
      <c r="R54" s="72"/>
      <c r="S54" s="72"/>
      <c r="T54" s="72"/>
    </row>
    <row r="55" spans="1:20" ht="12.75">
      <c r="A55" s="176" t="s">
        <v>26</v>
      </c>
      <c r="B55" s="79"/>
      <c r="C55" s="80"/>
      <c r="D55" s="81"/>
      <c r="E55" s="115"/>
      <c r="F55" s="84"/>
      <c r="G55" s="84"/>
      <c r="H55" s="82"/>
      <c r="I55" s="82"/>
      <c r="J55" s="82"/>
      <c r="K55" s="82"/>
      <c r="L55" s="83"/>
      <c r="M55" s="83"/>
      <c r="N55" s="332"/>
      <c r="O55" s="295"/>
      <c r="P55" s="269"/>
      <c r="Q55" s="81"/>
      <c r="R55" s="81"/>
      <c r="S55" s="81"/>
      <c r="T55" s="81"/>
    </row>
    <row r="56" spans="1:20" ht="13.5" thickBot="1">
      <c r="A56" s="86" t="s">
        <v>27</v>
      </c>
      <c r="B56" s="86"/>
      <c r="C56" s="148"/>
      <c r="D56" s="86"/>
      <c r="E56" s="87"/>
      <c r="F56" s="89"/>
      <c r="G56" s="89"/>
      <c r="H56" s="88"/>
      <c r="I56" s="87"/>
      <c r="J56" s="87"/>
      <c r="K56" s="87"/>
      <c r="L56" s="86"/>
      <c r="M56" s="86"/>
      <c r="N56" s="341"/>
      <c r="O56" s="312"/>
      <c r="P56" s="270"/>
      <c r="Q56" s="86"/>
      <c r="R56" s="86"/>
      <c r="S56" s="86"/>
      <c r="T56" s="86"/>
    </row>
    <row r="57" spans="1:20" ht="12.75">
      <c r="A57" s="100" t="s">
        <v>28</v>
      </c>
      <c r="B57" s="10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42"/>
      <c r="O57" s="271"/>
      <c r="P57" s="271"/>
      <c r="Q57" s="91"/>
      <c r="R57" s="91"/>
      <c r="S57" s="91"/>
      <c r="T57" s="91"/>
    </row>
    <row r="58" spans="1:20" ht="12.75">
      <c r="A58" s="101" t="s">
        <v>29</v>
      </c>
      <c r="B58" s="10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72"/>
      <c r="N58" s="334"/>
      <c r="O58" s="272"/>
      <c r="P58" s="272"/>
      <c r="Q58" s="92"/>
      <c r="R58" s="93"/>
      <c r="S58" s="92"/>
      <c r="T58" s="92"/>
    </row>
    <row r="59" spans="1:20" ht="13.5" thickBot="1">
      <c r="A59" s="102" t="s">
        <v>30</v>
      </c>
      <c r="B59" s="102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71"/>
      <c r="N59" s="335"/>
      <c r="O59" s="273"/>
      <c r="P59" s="273"/>
      <c r="Q59" s="94"/>
      <c r="R59" s="94"/>
      <c r="S59" s="94"/>
      <c r="T59" s="94"/>
    </row>
    <row r="60" spans="1:20" ht="12.75">
      <c r="A60" s="122"/>
      <c r="B60" s="12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343"/>
      <c r="O60" s="288"/>
      <c r="P60" s="288"/>
      <c r="Q60" s="117"/>
      <c r="R60" s="117"/>
      <c r="S60" s="117"/>
      <c r="T60" s="117"/>
    </row>
    <row r="61" spans="1:20" ht="12.75">
      <c r="A61" s="122"/>
      <c r="B61" s="12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343"/>
      <c r="O61" s="288"/>
      <c r="P61" s="288"/>
      <c r="Q61" s="117"/>
      <c r="R61" s="117"/>
      <c r="S61" s="117"/>
      <c r="T61" s="117"/>
    </row>
    <row r="62" spans="1:16" ht="12.75">
      <c r="A62" s="103" t="s">
        <v>31</v>
      </c>
      <c r="B62" s="103"/>
      <c r="N62" s="344"/>
      <c r="O62" s="313"/>
      <c r="P62" s="289"/>
    </row>
    <row r="63" spans="14:16" ht="13.5" thickBot="1">
      <c r="N63" s="344"/>
      <c r="O63" s="313"/>
      <c r="P63" s="289"/>
    </row>
    <row r="64" spans="1:20" ht="26.25" thickBot="1">
      <c r="A64" s="151" t="s">
        <v>24</v>
      </c>
      <c r="B64" s="17"/>
      <c r="C64" s="104" t="s">
        <v>0</v>
      </c>
      <c r="D64" s="8" t="s">
        <v>1</v>
      </c>
      <c r="E64" s="9" t="s">
        <v>2</v>
      </c>
      <c r="F64" s="10" t="s">
        <v>3</v>
      </c>
      <c r="G64" s="11" t="s">
        <v>4</v>
      </c>
      <c r="H64" s="12" t="s">
        <v>5</v>
      </c>
      <c r="I64" s="13" t="s">
        <v>6</v>
      </c>
      <c r="J64" s="11" t="s">
        <v>7</v>
      </c>
      <c r="K64" s="14" t="s">
        <v>8</v>
      </c>
      <c r="L64" s="43" t="s">
        <v>9</v>
      </c>
      <c r="M64" s="97" t="s">
        <v>10</v>
      </c>
      <c r="N64" s="320" t="s">
        <v>11</v>
      </c>
      <c r="O64" s="314"/>
      <c r="P64" s="263" t="s">
        <v>12</v>
      </c>
      <c r="Q64" s="18" t="s">
        <v>13</v>
      </c>
      <c r="R64" s="13" t="s">
        <v>14</v>
      </c>
      <c r="S64" s="14" t="s">
        <v>15</v>
      </c>
      <c r="T64" s="191" t="s">
        <v>16</v>
      </c>
    </row>
    <row r="65" spans="1:20" ht="12.75">
      <c r="A65" s="143" t="s">
        <v>25</v>
      </c>
      <c r="B65" s="105"/>
      <c r="C65" s="106"/>
      <c r="D65" s="78"/>
      <c r="E65" s="76"/>
      <c r="F65" s="77"/>
      <c r="G65" s="77"/>
      <c r="H65" s="76"/>
      <c r="I65" s="76"/>
      <c r="J65" s="76"/>
      <c r="K65" s="76"/>
      <c r="L65" s="78"/>
      <c r="M65" s="78"/>
      <c r="N65" s="345"/>
      <c r="O65" s="315"/>
      <c r="P65" s="290"/>
      <c r="Q65" s="78"/>
      <c r="R65" s="78"/>
      <c r="S65" s="78"/>
      <c r="T65" s="78"/>
    </row>
    <row r="66" spans="1:20" ht="12.75">
      <c r="A66" s="107" t="s">
        <v>26</v>
      </c>
      <c r="B66" s="107"/>
      <c r="C66" s="80"/>
      <c r="D66" s="81"/>
      <c r="E66" s="84"/>
      <c r="F66" s="85"/>
      <c r="G66" s="85"/>
      <c r="H66" s="84"/>
      <c r="I66" s="84"/>
      <c r="J66" s="84"/>
      <c r="K66" s="84"/>
      <c r="L66" s="81"/>
      <c r="M66" s="81"/>
      <c r="N66" s="346"/>
      <c r="O66" s="316"/>
      <c r="P66" s="269"/>
      <c r="Q66" s="81"/>
      <c r="R66" s="81"/>
      <c r="S66" s="81"/>
      <c r="T66" s="81"/>
    </row>
    <row r="67" spans="1:20" ht="13.5" thickBot="1">
      <c r="A67" s="108" t="s">
        <v>27</v>
      </c>
      <c r="B67" s="144"/>
      <c r="C67" s="256"/>
      <c r="D67" s="90"/>
      <c r="E67" s="116"/>
      <c r="F67" s="99"/>
      <c r="G67" s="99"/>
      <c r="H67" s="116"/>
      <c r="I67" s="116"/>
      <c r="J67" s="116"/>
      <c r="K67" s="116"/>
      <c r="L67" s="90"/>
      <c r="M67" s="90"/>
      <c r="N67" s="347"/>
      <c r="O67" s="317"/>
      <c r="P67" s="291"/>
      <c r="Q67" s="90"/>
      <c r="R67" s="90"/>
      <c r="S67" s="90"/>
      <c r="T67" s="90"/>
    </row>
    <row r="68" spans="1:20" ht="12.75">
      <c r="A68" s="109" t="s">
        <v>28</v>
      </c>
      <c r="B68" s="10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42"/>
      <c r="O68" s="271"/>
      <c r="P68" s="271"/>
      <c r="Q68" s="91"/>
      <c r="R68" s="91"/>
      <c r="S68" s="91"/>
      <c r="T68" s="91"/>
    </row>
    <row r="69" spans="1:20" ht="12.75">
      <c r="A69" s="101" t="s">
        <v>29</v>
      </c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72"/>
      <c r="N69" s="334"/>
      <c r="O69" s="272"/>
      <c r="P69" s="272"/>
      <c r="Q69" s="92"/>
      <c r="R69" s="92"/>
      <c r="S69" s="92"/>
      <c r="T69" s="92"/>
    </row>
    <row r="70" spans="1:20" ht="13.5" thickBot="1">
      <c r="A70" s="102" t="s">
        <v>30</v>
      </c>
      <c r="B70" s="102"/>
      <c r="C70" s="94"/>
      <c r="D70" s="257"/>
      <c r="E70" s="94"/>
      <c r="F70" s="94"/>
      <c r="G70" s="94"/>
      <c r="H70" s="94"/>
      <c r="I70" s="94"/>
      <c r="J70" s="94"/>
      <c r="K70" s="94"/>
      <c r="L70" s="94"/>
      <c r="M70" s="171"/>
      <c r="N70" s="335"/>
      <c r="O70" s="273"/>
      <c r="P70" s="273"/>
      <c r="Q70" s="94"/>
      <c r="R70" s="94"/>
      <c r="S70" s="94"/>
      <c r="T70" s="94"/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"/>
  <sheetViews>
    <sheetView zoomScale="90" zoomScaleNormal="90" zoomScalePageLayoutView="0" workbookViewId="0" topLeftCell="A1">
      <selection activeCell="V41" sqref="V41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54</v>
      </c>
      <c r="I1" s="375"/>
      <c r="J1" s="1"/>
      <c r="K1" s="1">
        <v>2018</v>
      </c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1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  <c r="U3" s="377" t="s">
        <v>47</v>
      </c>
    </row>
    <row r="4" spans="1:21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  <c r="U4" s="27">
        <v>0</v>
      </c>
    </row>
    <row r="5" spans="1:21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  <c r="U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1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  <c r="U9" s="472" t="s">
        <v>47</v>
      </c>
    </row>
    <row r="10" spans="1:21" ht="12.75">
      <c r="A10" s="158">
        <v>43146</v>
      </c>
      <c r="B10" s="251">
        <v>557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</v>
      </c>
      <c r="O10" s="410"/>
      <c r="P10" s="464"/>
      <c r="Q10" s="465"/>
      <c r="R10" s="466"/>
      <c r="S10" s="396"/>
      <c r="T10" s="421">
        <v>0</v>
      </c>
      <c r="U10" s="421">
        <v>0</v>
      </c>
    </row>
    <row r="11" spans="1:21" ht="12.75">
      <c r="A11" s="238">
        <v>43157</v>
      </c>
      <c r="B11" s="361">
        <v>728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0.2</v>
      </c>
      <c r="O11" s="416"/>
      <c r="P11" s="467"/>
      <c r="Q11" s="468"/>
      <c r="R11" s="466"/>
      <c r="S11" s="396"/>
      <c r="T11" s="396">
        <v>0</v>
      </c>
      <c r="U11" s="421">
        <v>0</v>
      </c>
    </row>
    <row r="12" spans="1:21" ht="12.75">
      <c r="A12" s="238">
        <v>43166</v>
      </c>
      <c r="B12" s="361">
        <v>868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</v>
      </c>
      <c r="O12" s="416"/>
      <c r="P12" s="467"/>
      <c r="Q12" s="468"/>
      <c r="R12" s="466"/>
      <c r="S12" s="396"/>
      <c r="T12" s="396">
        <v>0</v>
      </c>
      <c r="U12" s="421">
        <v>0</v>
      </c>
    </row>
    <row r="13" spans="1:21" ht="12.75">
      <c r="A13" s="238">
        <v>43181</v>
      </c>
      <c r="B13" s="361">
        <v>1076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0.2</v>
      </c>
      <c r="O13" s="416"/>
      <c r="P13" s="467"/>
      <c r="Q13" s="468"/>
      <c r="R13" s="466"/>
      <c r="S13" s="396"/>
      <c r="T13" s="396">
        <v>0</v>
      </c>
      <c r="U13" s="421">
        <v>0</v>
      </c>
    </row>
    <row r="14" spans="1:21" ht="12.75">
      <c r="A14" s="238">
        <v>43188</v>
      </c>
      <c r="B14" s="361">
        <v>1194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16"/>
      <c r="P14" s="467"/>
      <c r="Q14" s="468"/>
      <c r="R14" s="466"/>
      <c r="S14" s="396"/>
      <c r="T14" s="396">
        <v>0</v>
      </c>
      <c r="U14" s="421">
        <v>0</v>
      </c>
    </row>
    <row r="15" spans="1:21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  <c r="U15" s="421"/>
    </row>
    <row r="16" spans="1:21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  <c r="U16" s="421"/>
    </row>
    <row r="17" spans="1:21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  <c r="U17" s="421"/>
    </row>
    <row r="18" spans="1:21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  <c r="U18" s="421"/>
    </row>
    <row r="19" spans="1:21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  <c r="U19" s="421"/>
    </row>
    <row r="20" spans="1:21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  <c r="U20" s="421"/>
    </row>
    <row r="21" spans="1:21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  <c r="U21" s="421"/>
    </row>
    <row r="22" spans="1:21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  <c r="U22" s="421"/>
    </row>
    <row r="23" spans="1:21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  <c r="U23" s="421"/>
    </row>
    <row r="24" spans="1:21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  <c r="U24" s="421"/>
    </row>
    <row r="25" spans="1:21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  <c r="U25" s="421"/>
    </row>
    <row r="26" spans="1:21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  <c r="U26" s="421"/>
    </row>
    <row r="27" spans="1:21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  <c r="U27" s="421"/>
    </row>
    <row r="28" spans="1:21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  <c r="U28" s="421"/>
    </row>
    <row r="29" spans="1:21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  <c r="U29" s="421"/>
    </row>
    <row r="30" spans="1:21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  <c r="U30" s="421"/>
    </row>
    <row r="31" spans="1:21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  <c r="U31" s="421"/>
    </row>
    <row r="32" spans="1:21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  <c r="U32" s="421"/>
    </row>
    <row r="33" spans="1:21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  <c r="U33" s="421"/>
    </row>
    <row r="34" spans="1:21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  <c r="U34" s="421"/>
    </row>
    <row r="35" spans="1:21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  <c r="U35" s="421"/>
    </row>
    <row r="36" spans="1:21" ht="13.5" thickBot="1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421"/>
      <c r="U36" s="421"/>
    </row>
    <row r="37" spans="1:21" ht="12.75">
      <c r="A37" s="173" t="s">
        <v>25</v>
      </c>
      <c r="B37" s="174"/>
      <c r="C37" s="174"/>
      <c r="D37" s="174"/>
      <c r="E37" s="174"/>
      <c r="F37" s="174"/>
      <c r="G37" s="174"/>
      <c r="H37" s="190"/>
      <c r="I37" s="174"/>
      <c r="J37" s="174"/>
      <c r="K37" s="184"/>
      <c r="L37" s="190"/>
      <c r="M37" s="190"/>
      <c r="N37" s="413">
        <v>0.1</v>
      </c>
      <c r="O37" s="414"/>
      <c r="P37" s="463"/>
      <c r="Q37" s="420"/>
      <c r="R37" s="420"/>
      <c r="S37" s="420"/>
      <c r="T37" s="420"/>
      <c r="U37" s="420"/>
    </row>
    <row r="38" spans="1:21" ht="12.75">
      <c r="A38" s="176" t="s">
        <v>26</v>
      </c>
      <c r="B38" s="79"/>
      <c r="C38" s="80"/>
      <c r="D38" s="81"/>
      <c r="E38" s="82"/>
      <c r="F38" s="82"/>
      <c r="G38" s="82"/>
      <c r="H38" s="83"/>
      <c r="I38" s="82"/>
      <c r="J38" s="82"/>
      <c r="K38" s="82"/>
      <c r="L38" s="83"/>
      <c r="M38" s="83"/>
      <c r="N38" s="332">
        <f>MEDIAN(N10:N37)</f>
        <v>0.1</v>
      </c>
      <c r="O38" s="295"/>
      <c r="P38" s="277"/>
      <c r="Q38" s="83"/>
      <c r="R38" s="83"/>
      <c r="S38" s="83"/>
      <c r="T38" s="83"/>
      <c r="U38" s="83"/>
    </row>
    <row r="39" spans="1:21" ht="13.5" thickBot="1">
      <c r="A39" s="162" t="s">
        <v>27</v>
      </c>
      <c r="B39" s="177"/>
      <c r="C39" s="177"/>
      <c r="D39" s="177"/>
      <c r="E39" s="183"/>
      <c r="F39" s="183"/>
      <c r="G39" s="183"/>
      <c r="H39" s="182"/>
      <c r="I39" s="183"/>
      <c r="J39" s="183"/>
      <c r="K39" s="183"/>
      <c r="L39" s="182"/>
      <c r="M39" s="182"/>
      <c r="N39" s="333">
        <v>0.2</v>
      </c>
      <c r="O39" s="305"/>
      <c r="P39" s="287"/>
      <c r="Q39" s="182"/>
      <c r="R39" s="182"/>
      <c r="S39" s="182"/>
      <c r="T39" s="182"/>
      <c r="U39" s="182"/>
    </row>
    <row r="40" spans="1:21" ht="12.75">
      <c r="A40" s="100" t="s">
        <v>28</v>
      </c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334"/>
      <c r="O40" s="272"/>
      <c r="P40" s="272"/>
      <c r="Q40" s="92"/>
      <c r="R40" s="92"/>
      <c r="S40" s="92"/>
      <c r="T40" s="92"/>
      <c r="U40" s="92"/>
    </row>
    <row r="41" spans="1:21" ht="12.75">
      <c r="A41" s="101" t="s">
        <v>29</v>
      </c>
      <c r="B41" s="10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334">
        <v>0</v>
      </c>
      <c r="O41" s="272"/>
      <c r="P41" s="272"/>
      <c r="Q41" s="92"/>
      <c r="R41" s="92"/>
      <c r="S41" s="92"/>
      <c r="T41" s="92"/>
      <c r="U41" s="92"/>
    </row>
    <row r="42" spans="1:21" ht="13.5" thickBot="1">
      <c r="A42" s="102" t="s">
        <v>30</v>
      </c>
      <c r="B42" s="102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335"/>
      <c r="O42" s="273"/>
      <c r="P42" s="273"/>
      <c r="Q42" s="94"/>
      <c r="R42" s="94"/>
      <c r="S42" s="94"/>
      <c r="T42" s="94"/>
      <c r="U42" s="94"/>
    </row>
    <row r="43" spans="1:21" ht="12.75">
      <c r="A43" s="1"/>
      <c r="B43" s="1"/>
      <c r="C43" s="1"/>
      <c r="D43" s="95"/>
      <c r="E43" s="41"/>
      <c r="F43" s="1"/>
      <c r="G43" s="1"/>
      <c r="H43" s="41"/>
      <c r="I43" s="41"/>
      <c r="J43" s="41"/>
      <c r="K43" s="41"/>
      <c r="L43" s="1"/>
      <c r="M43" s="1"/>
      <c r="N43" s="318"/>
      <c r="O43" s="275"/>
      <c r="P43" s="275"/>
      <c r="Q43" s="95"/>
      <c r="R43" s="95"/>
      <c r="S43" s="95"/>
      <c r="T43" s="95"/>
      <c r="U43" s="95"/>
    </row>
    <row r="44" spans="1:20" ht="12.75">
      <c r="A44" s="42" t="s">
        <v>44</v>
      </c>
      <c r="B44" s="42"/>
      <c r="C44" s="1"/>
      <c r="D44" s="95"/>
      <c r="E44" s="41"/>
      <c r="F44" s="1"/>
      <c r="G44" s="95"/>
      <c r="H44" s="119"/>
      <c r="I44" s="41"/>
      <c r="J44" s="41"/>
      <c r="K44" s="41"/>
      <c r="L44" s="1"/>
      <c r="M44" s="1"/>
      <c r="N44" s="318"/>
      <c r="O44" s="306"/>
      <c r="P44" s="275"/>
      <c r="Q44" s="95"/>
      <c r="R44" s="95"/>
      <c r="S44" s="95"/>
      <c r="T44" s="95"/>
    </row>
    <row r="45" spans="1:20" ht="13.5" thickBot="1">
      <c r="A45" s="1"/>
      <c r="B45" s="1"/>
      <c r="C45" s="1"/>
      <c r="D45" s="95"/>
      <c r="E45" s="41"/>
      <c r="F45" s="1"/>
      <c r="G45" s="95"/>
      <c r="H45" s="119"/>
      <c r="I45" s="41"/>
      <c r="J45" s="41"/>
      <c r="K45" s="41"/>
      <c r="L45" s="1"/>
      <c r="M45" s="1"/>
      <c r="N45" s="318"/>
      <c r="O45" s="306"/>
      <c r="P45" s="275"/>
      <c r="Q45" s="95"/>
      <c r="R45" s="95"/>
      <c r="S45" s="95"/>
      <c r="T45" s="95"/>
    </row>
    <row r="46" spans="1:21" ht="26.25" thickBot="1">
      <c r="A46" s="151" t="s">
        <v>24</v>
      </c>
      <c r="B46" s="151" t="s">
        <v>33</v>
      </c>
      <c r="C46" s="7" t="s">
        <v>0</v>
      </c>
      <c r="D46" s="8" t="s">
        <v>1</v>
      </c>
      <c r="E46" s="9" t="s">
        <v>2</v>
      </c>
      <c r="F46" s="10" t="s">
        <v>3</v>
      </c>
      <c r="G46" s="11" t="s">
        <v>4</v>
      </c>
      <c r="H46" s="12" t="s">
        <v>5</v>
      </c>
      <c r="I46" s="13" t="s">
        <v>6</v>
      </c>
      <c r="J46" s="11" t="s">
        <v>7</v>
      </c>
      <c r="K46" s="14" t="s">
        <v>8</v>
      </c>
      <c r="L46" s="43" t="s">
        <v>9</v>
      </c>
      <c r="M46" s="44" t="s">
        <v>10</v>
      </c>
      <c r="N46" s="320" t="s">
        <v>11</v>
      </c>
      <c r="O46" s="292"/>
      <c r="P46" s="263" t="s">
        <v>12</v>
      </c>
      <c r="Q46" s="18" t="s">
        <v>13</v>
      </c>
      <c r="R46" s="13" t="s">
        <v>14</v>
      </c>
      <c r="S46" s="14" t="s">
        <v>15</v>
      </c>
      <c r="T46" s="191" t="s">
        <v>16</v>
      </c>
      <c r="U46" s="377" t="s">
        <v>47</v>
      </c>
    </row>
    <row r="47" spans="1:21" ht="12.75">
      <c r="A47" s="158"/>
      <c r="B47" s="254"/>
      <c r="C47" s="58"/>
      <c r="D47" s="54"/>
      <c r="E47" s="121"/>
      <c r="F47" s="47"/>
      <c r="G47" s="45"/>
      <c r="H47" s="141"/>
      <c r="I47" s="140"/>
      <c r="J47" s="45"/>
      <c r="K47" s="127"/>
      <c r="L47" s="50"/>
      <c r="M47" s="51"/>
      <c r="N47" s="336"/>
      <c r="O47" s="307"/>
      <c r="P47" s="274"/>
      <c r="Q47" s="48"/>
      <c r="R47" s="52"/>
      <c r="S47" s="52"/>
      <c r="T47" s="52"/>
      <c r="U47" s="52"/>
    </row>
    <row r="48" spans="1:21" ht="12.75">
      <c r="A48" s="197"/>
      <c r="B48" s="253"/>
      <c r="C48" s="139"/>
      <c r="D48" s="59"/>
      <c r="E48" s="113"/>
      <c r="F48" s="61"/>
      <c r="G48" s="55"/>
      <c r="H48" s="146"/>
      <c r="I48" s="149"/>
      <c r="J48" s="55"/>
      <c r="K48" s="114"/>
      <c r="L48" s="56"/>
      <c r="M48" s="57"/>
      <c r="N48" s="337"/>
      <c r="O48" s="308"/>
      <c r="P48" s="276"/>
      <c r="Q48" s="62"/>
      <c r="R48" s="52"/>
      <c r="S48" s="52"/>
      <c r="T48" s="52"/>
      <c r="U48" s="52"/>
    </row>
    <row r="49" spans="1:21" ht="12.75">
      <c r="A49" s="60"/>
      <c r="B49" s="253"/>
      <c r="C49" s="139"/>
      <c r="D49" s="59"/>
      <c r="E49" s="113"/>
      <c r="F49" s="61"/>
      <c r="G49" s="55"/>
      <c r="H49" s="146"/>
      <c r="I49" s="149"/>
      <c r="J49" s="55"/>
      <c r="K49" s="114"/>
      <c r="L49" s="56"/>
      <c r="M49" s="165"/>
      <c r="N49" s="337"/>
      <c r="O49" s="308"/>
      <c r="P49" s="276"/>
      <c r="Q49" s="62"/>
      <c r="R49" s="52"/>
      <c r="S49" s="52"/>
      <c r="T49" s="52"/>
      <c r="U49" s="52"/>
    </row>
    <row r="50" spans="1:21" ht="12.75">
      <c r="A50" s="64"/>
      <c r="B50" s="255"/>
      <c r="C50" s="65"/>
      <c r="D50" s="70"/>
      <c r="E50" s="118"/>
      <c r="F50" s="67"/>
      <c r="G50" s="66"/>
      <c r="H50" s="147"/>
      <c r="I50" s="150"/>
      <c r="J50" s="66"/>
      <c r="K50" s="138"/>
      <c r="L50" s="56"/>
      <c r="M50" s="57"/>
      <c r="N50" s="338"/>
      <c r="O50" s="309"/>
      <c r="P50" s="267"/>
      <c r="Q50" s="68"/>
      <c r="R50" s="52"/>
      <c r="S50" s="52"/>
      <c r="T50" s="52"/>
      <c r="U50" s="52"/>
    </row>
    <row r="51" spans="1:21" ht="12.75">
      <c r="A51" s="159"/>
      <c r="B51" s="255"/>
      <c r="C51" s="65"/>
      <c r="D51" s="70"/>
      <c r="E51" s="118"/>
      <c r="F51" s="67"/>
      <c r="G51" s="66"/>
      <c r="H51" s="147"/>
      <c r="I51" s="150"/>
      <c r="J51" s="66"/>
      <c r="K51" s="131"/>
      <c r="L51" s="56"/>
      <c r="M51" s="57"/>
      <c r="N51" s="339"/>
      <c r="O51" s="310"/>
      <c r="P51" s="267"/>
      <c r="Q51" s="68"/>
      <c r="R51" s="52"/>
      <c r="S51" s="52"/>
      <c r="T51" s="52"/>
      <c r="U51" s="52"/>
    </row>
    <row r="52" spans="1:21" ht="12.75">
      <c r="A52" s="159"/>
      <c r="B52" s="255"/>
      <c r="C52" s="65"/>
      <c r="D52" s="70"/>
      <c r="E52" s="118"/>
      <c r="F52" s="67"/>
      <c r="G52" s="66"/>
      <c r="H52" s="147"/>
      <c r="I52" s="150"/>
      <c r="J52" s="66"/>
      <c r="K52" s="131"/>
      <c r="L52" s="56"/>
      <c r="M52" s="57"/>
      <c r="N52" s="339"/>
      <c r="O52" s="310"/>
      <c r="P52" s="267"/>
      <c r="Q52" s="68"/>
      <c r="R52" s="52"/>
      <c r="S52" s="52"/>
      <c r="T52" s="52"/>
      <c r="U52" s="52"/>
    </row>
    <row r="53" spans="1:21" ht="13.5" thickBot="1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  <c r="U53" s="52"/>
    </row>
    <row r="54" spans="1:21" ht="12.75">
      <c r="A54" s="173" t="s">
        <v>25</v>
      </c>
      <c r="B54" s="72"/>
      <c r="C54" s="106"/>
      <c r="D54" s="72"/>
      <c r="E54" s="73"/>
      <c r="F54" s="72"/>
      <c r="G54" s="72"/>
      <c r="H54" s="75"/>
      <c r="I54" s="73"/>
      <c r="J54" s="73"/>
      <c r="K54" s="73"/>
      <c r="L54" s="74"/>
      <c r="M54" s="74"/>
      <c r="N54" s="340"/>
      <c r="O54" s="311"/>
      <c r="P54" s="268"/>
      <c r="Q54" s="72"/>
      <c r="R54" s="72"/>
      <c r="S54" s="72"/>
      <c r="T54" s="72"/>
      <c r="U54" s="72"/>
    </row>
    <row r="55" spans="1:21" ht="12.75">
      <c r="A55" s="176" t="s">
        <v>26</v>
      </c>
      <c r="B55" s="79"/>
      <c r="C55" s="80"/>
      <c r="D55" s="81"/>
      <c r="E55" s="115"/>
      <c r="F55" s="84"/>
      <c r="G55" s="84"/>
      <c r="H55" s="82"/>
      <c r="I55" s="82"/>
      <c r="J55" s="82"/>
      <c r="K55" s="82"/>
      <c r="L55" s="83"/>
      <c r="M55" s="83"/>
      <c r="N55" s="332"/>
      <c r="O55" s="295"/>
      <c r="P55" s="269"/>
      <c r="Q55" s="81"/>
      <c r="R55" s="81"/>
      <c r="S55" s="81"/>
      <c r="T55" s="81"/>
      <c r="U55" s="81"/>
    </row>
    <row r="56" spans="1:21" ht="13.5" thickBot="1">
      <c r="A56" s="86" t="s">
        <v>27</v>
      </c>
      <c r="B56" s="86"/>
      <c r="C56" s="148"/>
      <c r="D56" s="86"/>
      <c r="E56" s="87"/>
      <c r="F56" s="89"/>
      <c r="G56" s="89"/>
      <c r="H56" s="88"/>
      <c r="I56" s="87"/>
      <c r="J56" s="87"/>
      <c r="K56" s="87"/>
      <c r="L56" s="86"/>
      <c r="M56" s="86"/>
      <c r="N56" s="341"/>
      <c r="O56" s="312"/>
      <c r="P56" s="270"/>
      <c r="Q56" s="86"/>
      <c r="R56" s="86"/>
      <c r="S56" s="86"/>
      <c r="T56" s="86"/>
      <c r="U56" s="86"/>
    </row>
    <row r="57" spans="1:21" ht="12.75">
      <c r="A57" s="100" t="s">
        <v>28</v>
      </c>
      <c r="B57" s="10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42"/>
      <c r="O57" s="271"/>
      <c r="P57" s="271"/>
      <c r="Q57" s="91"/>
      <c r="R57" s="91"/>
      <c r="S57" s="91"/>
      <c r="T57" s="91"/>
      <c r="U57" s="91"/>
    </row>
    <row r="58" spans="1:21" ht="12.75">
      <c r="A58" s="101" t="s">
        <v>29</v>
      </c>
      <c r="B58" s="10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172"/>
      <c r="N58" s="334"/>
      <c r="O58" s="272"/>
      <c r="P58" s="272"/>
      <c r="Q58" s="92"/>
      <c r="R58" s="93"/>
      <c r="S58" s="92"/>
      <c r="T58" s="92"/>
      <c r="U58" s="92"/>
    </row>
    <row r="59" spans="1:21" ht="13.5" thickBot="1">
      <c r="A59" s="102" t="s">
        <v>30</v>
      </c>
      <c r="B59" s="102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171"/>
      <c r="N59" s="335"/>
      <c r="O59" s="273"/>
      <c r="P59" s="273"/>
      <c r="Q59" s="94"/>
      <c r="R59" s="94"/>
      <c r="S59" s="94"/>
      <c r="T59" s="94"/>
      <c r="U59" s="94"/>
    </row>
    <row r="60" spans="1:20" ht="12.75">
      <c r="A60" s="122"/>
      <c r="B60" s="122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343"/>
      <c r="O60" s="288"/>
      <c r="P60" s="288"/>
      <c r="Q60" s="117"/>
      <c r="R60" s="117"/>
      <c r="S60" s="117"/>
      <c r="T60" s="117"/>
    </row>
    <row r="61" spans="1:20" ht="12.75">
      <c r="A61" s="122"/>
      <c r="B61" s="122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343"/>
      <c r="O61" s="288"/>
      <c r="P61" s="288"/>
      <c r="Q61" s="117"/>
      <c r="R61" s="117"/>
      <c r="S61" s="117"/>
      <c r="T61" s="117"/>
    </row>
    <row r="62" spans="1:16" ht="12.75">
      <c r="A62" s="103" t="s">
        <v>31</v>
      </c>
      <c r="B62" s="103"/>
      <c r="N62" s="344"/>
      <c r="O62" s="313"/>
      <c r="P62" s="289"/>
    </row>
    <row r="63" spans="14:16" ht="13.5" thickBot="1">
      <c r="N63" s="344"/>
      <c r="O63" s="313"/>
      <c r="P63" s="289"/>
    </row>
    <row r="64" spans="1:21" ht="26.25" thickBot="1">
      <c r="A64" s="151" t="s">
        <v>24</v>
      </c>
      <c r="B64" s="17"/>
      <c r="C64" s="104" t="s">
        <v>0</v>
      </c>
      <c r="D64" s="8" t="s">
        <v>1</v>
      </c>
      <c r="E64" s="9" t="s">
        <v>2</v>
      </c>
      <c r="F64" s="10" t="s">
        <v>3</v>
      </c>
      <c r="G64" s="11" t="s">
        <v>4</v>
      </c>
      <c r="H64" s="12" t="s">
        <v>5</v>
      </c>
      <c r="I64" s="13" t="s">
        <v>6</v>
      </c>
      <c r="J64" s="11" t="s">
        <v>7</v>
      </c>
      <c r="K64" s="14" t="s">
        <v>8</v>
      </c>
      <c r="L64" s="43" t="s">
        <v>9</v>
      </c>
      <c r="M64" s="97" t="s">
        <v>10</v>
      </c>
      <c r="N64" s="320" t="s">
        <v>11</v>
      </c>
      <c r="O64" s="314"/>
      <c r="P64" s="263" t="s">
        <v>12</v>
      </c>
      <c r="Q64" s="18" t="s">
        <v>13</v>
      </c>
      <c r="R64" s="13" t="s">
        <v>14</v>
      </c>
      <c r="S64" s="14" t="s">
        <v>15</v>
      </c>
      <c r="T64" s="191" t="s">
        <v>16</v>
      </c>
      <c r="U64" s="377" t="s">
        <v>47</v>
      </c>
    </row>
    <row r="65" spans="1:21" ht="12.75">
      <c r="A65" s="143" t="s">
        <v>25</v>
      </c>
      <c r="B65" s="105"/>
      <c r="C65" s="106"/>
      <c r="D65" s="78"/>
      <c r="E65" s="76"/>
      <c r="F65" s="77"/>
      <c r="G65" s="77"/>
      <c r="H65" s="76"/>
      <c r="I65" s="76"/>
      <c r="J65" s="76"/>
      <c r="K65" s="76"/>
      <c r="L65" s="78"/>
      <c r="M65" s="78"/>
      <c r="N65" s="345"/>
      <c r="O65" s="315"/>
      <c r="P65" s="290"/>
      <c r="Q65" s="78"/>
      <c r="R65" s="78"/>
      <c r="S65" s="78"/>
      <c r="T65" s="78"/>
      <c r="U65" s="78"/>
    </row>
    <row r="66" spans="1:21" ht="12.75">
      <c r="A66" s="107" t="s">
        <v>26</v>
      </c>
      <c r="B66" s="107"/>
      <c r="C66" s="80"/>
      <c r="D66" s="81"/>
      <c r="E66" s="84"/>
      <c r="F66" s="85"/>
      <c r="G66" s="85"/>
      <c r="H66" s="84"/>
      <c r="I66" s="84"/>
      <c r="J66" s="84"/>
      <c r="K66" s="84"/>
      <c r="L66" s="81"/>
      <c r="M66" s="81"/>
      <c r="N66" s="346"/>
      <c r="O66" s="316"/>
      <c r="P66" s="269"/>
      <c r="Q66" s="81"/>
      <c r="R66" s="81"/>
      <c r="S66" s="81"/>
      <c r="T66" s="81"/>
      <c r="U66" s="81"/>
    </row>
    <row r="67" spans="1:21" ht="13.5" thickBot="1">
      <c r="A67" s="108" t="s">
        <v>27</v>
      </c>
      <c r="B67" s="144"/>
      <c r="C67" s="256"/>
      <c r="D67" s="90"/>
      <c r="E67" s="116"/>
      <c r="F67" s="99"/>
      <c r="G67" s="99"/>
      <c r="H67" s="116"/>
      <c r="I67" s="116"/>
      <c r="J67" s="116"/>
      <c r="K67" s="116"/>
      <c r="L67" s="90"/>
      <c r="M67" s="90"/>
      <c r="N67" s="347"/>
      <c r="O67" s="317"/>
      <c r="P67" s="291"/>
      <c r="Q67" s="90"/>
      <c r="R67" s="90"/>
      <c r="S67" s="90"/>
      <c r="T67" s="90"/>
      <c r="U67" s="90"/>
    </row>
    <row r="68" spans="1:21" ht="12.75">
      <c r="A68" s="109" t="s">
        <v>28</v>
      </c>
      <c r="B68" s="10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42"/>
      <c r="O68" s="271"/>
      <c r="P68" s="271"/>
      <c r="Q68" s="91"/>
      <c r="R68" s="91"/>
      <c r="S68" s="91"/>
      <c r="T68" s="91"/>
      <c r="U68" s="91"/>
    </row>
    <row r="69" spans="1:21" ht="12.75">
      <c r="A69" s="101" t="s">
        <v>29</v>
      </c>
      <c r="B69" s="10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72"/>
      <c r="N69" s="334"/>
      <c r="O69" s="272"/>
      <c r="P69" s="272"/>
      <c r="Q69" s="92"/>
      <c r="R69" s="92"/>
      <c r="S69" s="92"/>
      <c r="T69" s="92"/>
      <c r="U69" s="92"/>
    </row>
    <row r="70" spans="1:21" ht="13.5" thickBot="1">
      <c r="A70" s="102" t="s">
        <v>30</v>
      </c>
      <c r="B70" s="102"/>
      <c r="C70" s="94"/>
      <c r="D70" s="257"/>
      <c r="E70" s="94"/>
      <c r="F70" s="94"/>
      <c r="G70" s="94"/>
      <c r="H70" s="94"/>
      <c r="I70" s="94"/>
      <c r="J70" s="94"/>
      <c r="K70" s="94"/>
      <c r="L70" s="94"/>
      <c r="M70" s="171"/>
      <c r="N70" s="335"/>
      <c r="O70" s="273"/>
      <c r="P70" s="273"/>
      <c r="Q70" s="94"/>
      <c r="R70" s="94"/>
      <c r="S70" s="94"/>
      <c r="T70" s="94"/>
      <c r="U70" s="94"/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20">
      <selection activeCell="N40" sqref="N40"/>
    </sheetView>
  </sheetViews>
  <sheetFormatPr defaultColWidth="9.140625" defaultRowHeight="12.75"/>
  <sheetData>
    <row r="1" spans="1:20" ht="18">
      <c r="A1" s="1"/>
      <c r="B1" s="1"/>
      <c r="C1" s="1"/>
      <c r="D1" s="1"/>
      <c r="E1" s="1"/>
      <c r="F1" s="1"/>
      <c r="G1" s="373"/>
      <c r="H1" s="374" t="s">
        <v>55</v>
      </c>
      <c r="I1" s="375"/>
      <c r="J1" s="1">
        <v>2018</v>
      </c>
      <c r="K1" s="1"/>
      <c r="L1" s="1"/>
      <c r="M1" s="1"/>
      <c r="N1" s="318"/>
      <c r="O1" s="261"/>
      <c r="P1" s="261"/>
      <c r="Q1" s="1"/>
      <c r="R1" s="1"/>
      <c r="S1" s="1"/>
      <c r="T1" s="1"/>
    </row>
    <row r="2" spans="1:20" ht="13.5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319"/>
      <c r="O2" s="262"/>
      <c r="P2" s="262"/>
      <c r="Q2" s="6"/>
      <c r="R2" s="6"/>
      <c r="S2" s="6"/>
      <c r="T2" s="6"/>
    </row>
    <row r="3" spans="1:20" ht="39" thickBot="1">
      <c r="A3" s="473" t="s">
        <v>32</v>
      </c>
      <c r="B3" s="152"/>
      <c r="C3" s="7" t="s">
        <v>0</v>
      </c>
      <c r="D3" s="11" t="s">
        <v>1</v>
      </c>
      <c r="E3" s="9" t="s">
        <v>2</v>
      </c>
      <c r="F3" s="110" t="s">
        <v>3</v>
      </c>
      <c r="G3" s="11" t="s">
        <v>4</v>
      </c>
      <c r="H3" s="12" t="s">
        <v>5</v>
      </c>
      <c r="I3" s="13" t="s">
        <v>6</v>
      </c>
      <c r="J3" s="16" t="s">
        <v>7</v>
      </c>
      <c r="K3" s="14" t="s">
        <v>8</v>
      </c>
      <c r="L3" s="15" t="s">
        <v>9</v>
      </c>
      <c r="M3" s="13" t="s">
        <v>10</v>
      </c>
      <c r="N3" s="320" t="s">
        <v>11</v>
      </c>
      <c r="O3" s="292" t="s">
        <v>42</v>
      </c>
      <c r="P3" s="263" t="s">
        <v>38</v>
      </c>
      <c r="Q3" s="18" t="s">
        <v>39</v>
      </c>
      <c r="R3" s="192" t="s">
        <v>36</v>
      </c>
      <c r="S3" s="14" t="s">
        <v>15</v>
      </c>
      <c r="T3" s="191" t="s">
        <v>34</v>
      </c>
    </row>
    <row r="4" spans="1:20" ht="25.5">
      <c r="A4" s="474"/>
      <c r="B4" s="194"/>
      <c r="C4" s="19">
        <v>5</v>
      </c>
      <c r="D4" s="20">
        <v>2500</v>
      </c>
      <c r="E4" s="193" t="s">
        <v>40</v>
      </c>
      <c r="F4" s="21">
        <v>0.5</v>
      </c>
      <c r="G4" s="185" t="s">
        <v>37</v>
      </c>
      <c r="H4" s="22">
        <v>50</v>
      </c>
      <c r="I4" s="23">
        <v>5</v>
      </c>
      <c r="J4" s="24" t="s">
        <v>45</v>
      </c>
      <c r="K4" s="25">
        <v>250</v>
      </c>
      <c r="L4" s="26">
        <v>200</v>
      </c>
      <c r="M4" s="23">
        <v>50</v>
      </c>
      <c r="N4" s="321" t="s">
        <v>41</v>
      </c>
      <c r="O4" s="293"/>
      <c r="P4" s="264"/>
      <c r="Q4" s="20"/>
      <c r="R4" s="23">
        <v>0</v>
      </c>
      <c r="S4" s="25">
        <v>0</v>
      </c>
      <c r="T4" s="27">
        <v>0</v>
      </c>
    </row>
    <row r="5" spans="1:20" ht="16.5" thickBot="1">
      <c r="A5" s="475"/>
      <c r="B5" s="153"/>
      <c r="C5" s="28" t="s">
        <v>17</v>
      </c>
      <c r="D5" s="29" t="s">
        <v>18</v>
      </c>
      <c r="E5" s="30"/>
      <c r="F5" s="31" t="s">
        <v>19</v>
      </c>
      <c r="G5" s="29" t="s">
        <v>19</v>
      </c>
      <c r="H5" s="32" t="s">
        <v>19</v>
      </c>
      <c r="I5" s="33" t="s">
        <v>20</v>
      </c>
      <c r="J5" s="34" t="s">
        <v>21</v>
      </c>
      <c r="K5" s="35" t="s">
        <v>19</v>
      </c>
      <c r="L5" s="36" t="s">
        <v>22</v>
      </c>
      <c r="M5" s="37" t="s">
        <v>22</v>
      </c>
      <c r="N5" s="322" t="s">
        <v>19</v>
      </c>
      <c r="O5" s="294"/>
      <c r="P5" s="265" t="s">
        <v>23</v>
      </c>
      <c r="Q5" s="38" t="s">
        <v>23</v>
      </c>
      <c r="R5" s="33" t="s">
        <v>35</v>
      </c>
      <c r="S5" s="39" t="s">
        <v>35</v>
      </c>
      <c r="T5" s="40" t="s">
        <v>35</v>
      </c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18"/>
      <c r="O6" s="261"/>
      <c r="P6" s="261"/>
      <c r="Q6" s="1"/>
      <c r="R6" s="1"/>
      <c r="S6" s="1"/>
      <c r="T6" s="1"/>
    </row>
    <row r="7" spans="1:20" ht="12.75">
      <c r="A7" s="42" t="s">
        <v>43</v>
      </c>
      <c r="B7" s="42"/>
      <c r="C7" s="1"/>
      <c r="D7" s="95"/>
      <c r="E7" s="41"/>
      <c r="F7" s="1"/>
      <c r="G7" s="1"/>
      <c r="H7" s="119"/>
      <c r="I7" s="41"/>
      <c r="J7" s="41"/>
      <c r="K7" s="41"/>
      <c r="L7" s="1"/>
      <c r="M7" s="1"/>
      <c r="N7" s="318"/>
      <c r="O7" s="275"/>
      <c r="P7" s="275"/>
      <c r="Q7" s="95"/>
      <c r="R7" s="95"/>
      <c r="S7" s="95"/>
      <c r="T7" s="95"/>
    </row>
    <row r="8" spans="1:20" ht="13.5" thickBot="1">
      <c r="A8" s="1"/>
      <c r="B8" s="1"/>
      <c r="C8" s="1"/>
      <c r="D8" s="95"/>
      <c r="E8" s="41"/>
      <c r="F8" s="1"/>
      <c r="G8" s="1"/>
      <c r="H8" s="119"/>
      <c r="I8" s="41"/>
      <c r="J8" s="41"/>
      <c r="K8" s="41"/>
      <c r="L8" s="1"/>
      <c r="M8" s="1"/>
      <c r="N8" s="318"/>
      <c r="O8" s="275"/>
      <c r="P8" s="275"/>
      <c r="Q8" s="95"/>
      <c r="R8" s="95"/>
      <c r="S8" s="95"/>
      <c r="T8" s="95"/>
    </row>
    <row r="9" spans="1:20" ht="26.25" thickBot="1">
      <c r="A9" s="167" t="s">
        <v>24</v>
      </c>
      <c r="B9" s="167" t="s">
        <v>33</v>
      </c>
      <c r="C9" s="129" t="s">
        <v>0</v>
      </c>
      <c r="D9" s="136" t="s">
        <v>1</v>
      </c>
      <c r="E9" s="9" t="s">
        <v>2</v>
      </c>
      <c r="F9" s="128" t="s">
        <v>3</v>
      </c>
      <c r="G9" s="11" t="s">
        <v>4</v>
      </c>
      <c r="H9" s="111" t="s">
        <v>5</v>
      </c>
      <c r="I9" s="13" t="s">
        <v>6</v>
      </c>
      <c r="J9" s="125" t="s">
        <v>7</v>
      </c>
      <c r="K9" s="14" t="s">
        <v>8</v>
      </c>
      <c r="L9" s="155" t="s">
        <v>9</v>
      </c>
      <c r="M9" s="163" t="s">
        <v>10</v>
      </c>
      <c r="N9" s="407" t="s">
        <v>11</v>
      </c>
      <c r="O9" s="408" t="s">
        <v>42</v>
      </c>
      <c r="P9" s="278" t="s">
        <v>12</v>
      </c>
      <c r="Q9" s="462" t="s">
        <v>13</v>
      </c>
      <c r="R9" s="137" t="s">
        <v>14</v>
      </c>
      <c r="S9" s="457" t="s">
        <v>15</v>
      </c>
      <c r="T9" s="196" t="s">
        <v>16</v>
      </c>
    </row>
    <row r="10" spans="1:20" ht="12.75">
      <c r="A10" s="158">
        <v>43144</v>
      </c>
      <c r="B10" s="251">
        <v>535</v>
      </c>
      <c r="C10" s="206"/>
      <c r="D10" s="208"/>
      <c r="E10" s="134"/>
      <c r="F10" s="210"/>
      <c r="G10" s="124"/>
      <c r="H10" s="217"/>
      <c r="I10" s="132"/>
      <c r="J10" s="186"/>
      <c r="K10" s="133"/>
      <c r="L10" s="225"/>
      <c r="M10" s="405"/>
      <c r="N10" s="409">
        <v>0.15</v>
      </c>
      <c r="O10" s="410"/>
      <c r="P10" s="464"/>
      <c r="Q10" s="465"/>
      <c r="R10" s="466"/>
      <c r="S10" s="396">
        <v>0</v>
      </c>
      <c r="T10" s="421">
        <v>0</v>
      </c>
    </row>
    <row r="11" spans="1:20" ht="12.75">
      <c r="A11" s="238">
        <v>43153</v>
      </c>
      <c r="B11" s="361">
        <v>689</v>
      </c>
      <c r="C11" s="239"/>
      <c r="D11" s="180"/>
      <c r="E11" s="240"/>
      <c r="F11" s="189"/>
      <c r="G11" s="241"/>
      <c r="H11" s="242"/>
      <c r="I11" s="243"/>
      <c r="J11" s="180"/>
      <c r="K11" s="244"/>
      <c r="L11" s="175"/>
      <c r="M11" s="411"/>
      <c r="N11" s="409">
        <v>0.1</v>
      </c>
      <c r="O11" s="416"/>
      <c r="P11" s="467"/>
      <c r="Q11" s="468"/>
      <c r="R11" s="466"/>
      <c r="S11" s="396">
        <v>0</v>
      </c>
      <c r="T11" s="396">
        <v>0</v>
      </c>
    </row>
    <row r="12" spans="1:20" ht="12.75">
      <c r="A12" s="238">
        <v>43164</v>
      </c>
      <c r="B12" s="361">
        <v>779</v>
      </c>
      <c r="C12" s="239"/>
      <c r="D12" s="180"/>
      <c r="E12" s="240"/>
      <c r="F12" s="189"/>
      <c r="G12" s="241"/>
      <c r="H12" s="242"/>
      <c r="I12" s="243"/>
      <c r="J12" s="180"/>
      <c r="K12" s="244"/>
      <c r="L12" s="175"/>
      <c r="M12" s="411"/>
      <c r="N12" s="409">
        <v>0.15</v>
      </c>
      <c r="O12" s="416"/>
      <c r="P12" s="467"/>
      <c r="Q12" s="468"/>
      <c r="R12" s="466"/>
      <c r="S12" s="396">
        <v>0</v>
      </c>
      <c r="T12" s="396">
        <v>0</v>
      </c>
    </row>
    <row r="13" spans="1:20" ht="12.75">
      <c r="A13" s="238">
        <v>43173</v>
      </c>
      <c r="B13" s="361">
        <v>959</v>
      </c>
      <c r="C13" s="239"/>
      <c r="D13" s="180"/>
      <c r="E13" s="240"/>
      <c r="F13" s="189"/>
      <c r="G13" s="241"/>
      <c r="H13" s="242"/>
      <c r="I13" s="243"/>
      <c r="J13" s="180"/>
      <c r="K13" s="244"/>
      <c r="L13" s="175"/>
      <c r="M13" s="411"/>
      <c r="N13" s="409">
        <v>0.1</v>
      </c>
      <c r="O13" s="416"/>
      <c r="P13" s="467"/>
      <c r="Q13" s="468"/>
      <c r="R13" s="466"/>
      <c r="S13" s="396">
        <v>0</v>
      </c>
      <c r="T13" s="396">
        <v>0</v>
      </c>
    </row>
    <row r="14" spans="1:20" ht="12.75">
      <c r="A14" s="238">
        <v>43187</v>
      </c>
      <c r="B14" s="361">
        <v>1149</v>
      </c>
      <c r="C14" s="239"/>
      <c r="D14" s="180"/>
      <c r="E14" s="240"/>
      <c r="F14" s="189"/>
      <c r="G14" s="241"/>
      <c r="H14" s="242"/>
      <c r="I14" s="243"/>
      <c r="J14" s="180"/>
      <c r="K14" s="244"/>
      <c r="L14" s="175"/>
      <c r="M14" s="411"/>
      <c r="N14" s="409">
        <v>0.1</v>
      </c>
      <c r="O14" s="416"/>
      <c r="P14" s="467"/>
      <c r="Q14" s="468"/>
      <c r="R14" s="466"/>
      <c r="S14" s="396">
        <v>0</v>
      </c>
      <c r="T14" s="396">
        <v>0</v>
      </c>
    </row>
    <row r="15" spans="1:20" ht="12.75">
      <c r="A15" s="238"/>
      <c r="B15" s="361"/>
      <c r="C15" s="239"/>
      <c r="D15" s="180"/>
      <c r="E15" s="240"/>
      <c r="F15" s="189"/>
      <c r="G15" s="241"/>
      <c r="H15" s="242"/>
      <c r="I15" s="243"/>
      <c r="J15" s="180"/>
      <c r="K15" s="244"/>
      <c r="L15" s="175"/>
      <c r="M15" s="411"/>
      <c r="N15" s="415"/>
      <c r="O15" s="416"/>
      <c r="P15" s="467"/>
      <c r="Q15" s="468"/>
      <c r="R15" s="466"/>
      <c r="S15" s="396"/>
      <c r="T15" s="396"/>
    </row>
    <row r="16" spans="1:20" ht="12.75">
      <c r="A16" s="238"/>
      <c r="B16" s="361"/>
      <c r="C16" s="239"/>
      <c r="D16" s="180"/>
      <c r="E16" s="240"/>
      <c r="F16" s="189"/>
      <c r="G16" s="241"/>
      <c r="H16" s="242"/>
      <c r="I16" s="243"/>
      <c r="J16" s="180"/>
      <c r="K16" s="244"/>
      <c r="L16" s="175"/>
      <c r="M16" s="411"/>
      <c r="N16" s="415"/>
      <c r="O16" s="416"/>
      <c r="P16" s="467"/>
      <c r="Q16" s="468"/>
      <c r="R16" s="466"/>
      <c r="S16" s="396"/>
      <c r="T16" s="396"/>
    </row>
    <row r="17" spans="1:20" ht="12.75">
      <c r="A17" s="238"/>
      <c r="B17" s="361"/>
      <c r="C17" s="239"/>
      <c r="D17" s="180"/>
      <c r="E17" s="240"/>
      <c r="F17" s="189"/>
      <c r="G17" s="241"/>
      <c r="H17" s="242"/>
      <c r="I17" s="243"/>
      <c r="J17" s="180"/>
      <c r="K17" s="244"/>
      <c r="L17" s="175"/>
      <c r="M17" s="411"/>
      <c r="N17" s="415"/>
      <c r="O17" s="416"/>
      <c r="P17" s="467"/>
      <c r="Q17" s="468"/>
      <c r="R17" s="466"/>
      <c r="S17" s="396"/>
      <c r="T17" s="396"/>
    </row>
    <row r="18" spans="1:20" ht="12.75">
      <c r="A18" s="238"/>
      <c r="B18" s="361"/>
      <c r="C18" s="239"/>
      <c r="D18" s="180"/>
      <c r="E18" s="240"/>
      <c r="F18" s="189"/>
      <c r="G18" s="241"/>
      <c r="H18" s="242"/>
      <c r="I18" s="243"/>
      <c r="J18" s="180"/>
      <c r="K18" s="244"/>
      <c r="L18" s="175"/>
      <c r="M18" s="411"/>
      <c r="N18" s="415"/>
      <c r="O18" s="416"/>
      <c r="P18" s="467"/>
      <c r="Q18" s="468"/>
      <c r="R18" s="466"/>
      <c r="S18" s="396"/>
      <c r="T18" s="396"/>
    </row>
    <row r="19" spans="1:20" ht="12.75">
      <c r="A19" s="238"/>
      <c r="B19" s="361"/>
      <c r="C19" s="239"/>
      <c r="D19" s="180"/>
      <c r="E19" s="240"/>
      <c r="F19" s="189"/>
      <c r="G19" s="241"/>
      <c r="H19" s="242"/>
      <c r="I19" s="243"/>
      <c r="J19" s="180"/>
      <c r="K19" s="244"/>
      <c r="L19" s="175"/>
      <c r="M19" s="411"/>
      <c r="N19" s="415"/>
      <c r="O19" s="416"/>
      <c r="P19" s="467"/>
      <c r="Q19" s="468"/>
      <c r="R19" s="466"/>
      <c r="S19" s="396"/>
      <c r="T19" s="396"/>
    </row>
    <row r="20" spans="1:20" ht="12.75">
      <c r="A20" s="238"/>
      <c r="B20" s="361"/>
      <c r="C20" s="239"/>
      <c r="D20" s="180"/>
      <c r="E20" s="240"/>
      <c r="F20" s="189"/>
      <c r="G20" s="241"/>
      <c r="H20" s="242"/>
      <c r="I20" s="243"/>
      <c r="J20" s="180"/>
      <c r="K20" s="244"/>
      <c r="L20" s="175"/>
      <c r="M20" s="411"/>
      <c r="N20" s="415"/>
      <c r="O20" s="416"/>
      <c r="P20" s="467"/>
      <c r="Q20" s="468"/>
      <c r="R20" s="466"/>
      <c r="S20" s="396"/>
      <c r="T20" s="396"/>
    </row>
    <row r="21" spans="1:20" ht="12.75">
      <c r="A21" s="238"/>
      <c r="B21" s="361"/>
      <c r="C21" s="239"/>
      <c r="D21" s="180"/>
      <c r="E21" s="240"/>
      <c r="F21" s="189"/>
      <c r="G21" s="241"/>
      <c r="H21" s="242"/>
      <c r="I21" s="243"/>
      <c r="J21" s="180"/>
      <c r="K21" s="244"/>
      <c r="L21" s="175"/>
      <c r="M21" s="411"/>
      <c r="N21" s="415"/>
      <c r="O21" s="416"/>
      <c r="P21" s="467"/>
      <c r="Q21" s="468"/>
      <c r="R21" s="466"/>
      <c r="S21" s="396"/>
      <c r="T21" s="396"/>
    </row>
    <row r="22" spans="1:20" ht="12.75">
      <c r="A22" s="238"/>
      <c r="B22" s="361"/>
      <c r="C22" s="239"/>
      <c r="D22" s="180"/>
      <c r="E22" s="240"/>
      <c r="F22" s="189"/>
      <c r="G22" s="241"/>
      <c r="H22" s="242"/>
      <c r="I22" s="243"/>
      <c r="J22" s="180"/>
      <c r="K22" s="244"/>
      <c r="L22" s="175"/>
      <c r="M22" s="411"/>
      <c r="N22" s="415"/>
      <c r="O22" s="416"/>
      <c r="P22" s="467"/>
      <c r="Q22" s="468"/>
      <c r="R22" s="466"/>
      <c r="S22" s="396"/>
      <c r="T22" s="396"/>
    </row>
    <row r="23" spans="1:20" ht="12.75">
      <c r="A23" s="238"/>
      <c r="B23" s="361"/>
      <c r="C23" s="239"/>
      <c r="D23" s="180"/>
      <c r="E23" s="240"/>
      <c r="F23" s="189"/>
      <c r="G23" s="241"/>
      <c r="H23" s="242"/>
      <c r="I23" s="243"/>
      <c r="J23" s="180"/>
      <c r="K23" s="244"/>
      <c r="L23" s="175"/>
      <c r="M23" s="411"/>
      <c r="N23" s="415"/>
      <c r="O23" s="416"/>
      <c r="P23" s="467"/>
      <c r="Q23" s="468"/>
      <c r="R23" s="466"/>
      <c r="S23" s="396"/>
      <c r="T23" s="396"/>
    </row>
    <row r="24" spans="1:20" ht="12.75">
      <c r="A24" s="238"/>
      <c r="B24" s="361"/>
      <c r="C24" s="239"/>
      <c r="D24" s="180"/>
      <c r="E24" s="240"/>
      <c r="F24" s="189"/>
      <c r="G24" s="241"/>
      <c r="H24" s="242"/>
      <c r="I24" s="243"/>
      <c r="J24" s="180"/>
      <c r="K24" s="244"/>
      <c r="L24" s="175"/>
      <c r="M24" s="411"/>
      <c r="N24" s="415"/>
      <c r="O24" s="416"/>
      <c r="P24" s="467"/>
      <c r="Q24" s="468"/>
      <c r="R24" s="466"/>
      <c r="S24" s="396"/>
      <c r="T24" s="396"/>
    </row>
    <row r="25" spans="1:20" ht="12.75">
      <c r="A25" s="238"/>
      <c r="B25" s="361"/>
      <c r="C25" s="239"/>
      <c r="D25" s="180"/>
      <c r="E25" s="240"/>
      <c r="F25" s="189"/>
      <c r="G25" s="241"/>
      <c r="H25" s="242"/>
      <c r="I25" s="243"/>
      <c r="J25" s="180"/>
      <c r="K25" s="244"/>
      <c r="L25" s="175"/>
      <c r="M25" s="411"/>
      <c r="N25" s="415"/>
      <c r="O25" s="416"/>
      <c r="P25" s="467"/>
      <c r="Q25" s="468"/>
      <c r="R25" s="466"/>
      <c r="S25" s="396"/>
      <c r="T25" s="396"/>
    </row>
    <row r="26" spans="1:20" ht="12.75">
      <c r="A26" s="238"/>
      <c r="B26" s="361"/>
      <c r="C26" s="239"/>
      <c r="D26" s="180"/>
      <c r="E26" s="240"/>
      <c r="F26" s="189"/>
      <c r="G26" s="241"/>
      <c r="H26" s="242"/>
      <c r="I26" s="243"/>
      <c r="J26" s="180"/>
      <c r="K26" s="244"/>
      <c r="L26" s="175"/>
      <c r="M26" s="411"/>
      <c r="N26" s="415"/>
      <c r="O26" s="416"/>
      <c r="P26" s="467"/>
      <c r="Q26" s="468"/>
      <c r="R26" s="466"/>
      <c r="S26" s="396"/>
      <c r="T26" s="396"/>
    </row>
    <row r="27" spans="1:20" ht="12.75">
      <c r="A27" s="238"/>
      <c r="B27" s="361"/>
      <c r="C27" s="239"/>
      <c r="D27" s="180"/>
      <c r="E27" s="240"/>
      <c r="F27" s="189"/>
      <c r="G27" s="241"/>
      <c r="H27" s="242"/>
      <c r="I27" s="243"/>
      <c r="J27" s="180"/>
      <c r="K27" s="244"/>
      <c r="L27" s="175"/>
      <c r="M27" s="411"/>
      <c r="N27" s="415"/>
      <c r="O27" s="416"/>
      <c r="P27" s="467"/>
      <c r="Q27" s="468"/>
      <c r="R27" s="466"/>
      <c r="S27" s="396"/>
      <c r="T27" s="396"/>
    </row>
    <row r="28" spans="1:20" ht="12.75">
      <c r="A28" s="238"/>
      <c r="B28" s="361"/>
      <c r="C28" s="239"/>
      <c r="D28" s="180"/>
      <c r="E28" s="240"/>
      <c r="F28" s="189"/>
      <c r="G28" s="241"/>
      <c r="H28" s="242"/>
      <c r="I28" s="243"/>
      <c r="J28" s="180"/>
      <c r="K28" s="244"/>
      <c r="L28" s="175"/>
      <c r="M28" s="411"/>
      <c r="N28" s="415"/>
      <c r="O28" s="416"/>
      <c r="P28" s="467"/>
      <c r="Q28" s="468"/>
      <c r="R28" s="466"/>
      <c r="S28" s="396"/>
      <c r="T28" s="396"/>
    </row>
    <row r="29" spans="1:20" ht="12.75">
      <c r="A29" s="238"/>
      <c r="B29" s="361"/>
      <c r="C29" s="239"/>
      <c r="D29" s="180"/>
      <c r="E29" s="240"/>
      <c r="F29" s="189"/>
      <c r="G29" s="241"/>
      <c r="H29" s="242"/>
      <c r="I29" s="243"/>
      <c r="J29" s="180"/>
      <c r="K29" s="244"/>
      <c r="L29" s="175"/>
      <c r="M29" s="411"/>
      <c r="N29" s="415"/>
      <c r="O29" s="416"/>
      <c r="P29" s="467"/>
      <c r="Q29" s="468"/>
      <c r="R29" s="466"/>
      <c r="S29" s="396"/>
      <c r="T29" s="396"/>
    </row>
    <row r="30" spans="1:20" ht="12.75">
      <c r="A30" s="238"/>
      <c r="B30" s="361"/>
      <c r="C30" s="239"/>
      <c r="D30" s="180"/>
      <c r="E30" s="240"/>
      <c r="F30" s="189"/>
      <c r="G30" s="241"/>
      <c r="H30" s="242"/>
      <c r="I30" s="243"/>
      <c r="J30" s="180"/>
      <c r="K30" s="244"/>
      <c r="L30" s="175"/>
      <c r="M30" s="411"/>
      <c r="N30" s="415"/>
      <c r="O30" s="416"/>
      <c r="P30" s="467"/>
      <c r="Q30" s="468"/>
      <c r="R30" s="466"/>
      <c r="S30" s="396"/>
      <c r="T30" s="396"/>
    </row>
    <row r="31" spans="1:20" ht="12.75">
      <c r="A31" s="238"/>
      <c r="B31" s="361"/>
      <c r="C31" s="239"/>
      <c r="D31" s="180"/>
      <c r="E31" s="240"/>
      <c r="F31" s="189"/>
      <c r="G31" s="241"/>
      <c r="H31" s="242"/>
      <c r="I31" s="243"/>
      <c r="J31" s="180"/>
      <c r="K31" s="244"/>
      <c r="L31" s="175"/>
      <c r="M31" s="411"/>
      <c r="N31" s="415"/>
      <c r="O31" s="416"/>
      <c r="P31" s="467"/>
      <c r="Q31" s="468"/>
      <c r="R31" s="466"/>
      <c r="S31" s="396"/>
      <c r="T31" s="396"/>
    </row>
    <row r="32" spans="1:20" ht="12.75">
      <c r="A32" s="238"/>
      <c r="B32" s="361"/>
      <c r="C32" s="239"/>
      <c r="D32" s="180"/>
      <c r="E32" s="240"/>
      <c r="F32" s="189"/>
      <c r="G32" s="241"/>
      <c r="H32" s="242"/>
      <c r="I32" s="243"/>
      <c r="J32" s="180"/>
      <c r="K32" s="244"/>
      <c r="L32" s="175"/>
      <c r="M32" s="411"/>
      <c r="N32" s="415"/>
      <c r="O32" s="416"/>
      <c r="P32" s="467"/>
      <c r="Q32" s="468"/>
      <c r="R32" s="466"/>
      <c r="S32" s="396"/>
      <c r="T32" s="396"/>
    </row>
    <row r="33" spans="1:20" ht="12.75">
      <c r="A33" s="238"/>
      <c r="B33" s="361"/>
      <c r="C33" s="239"/>
      <c r="D33" s="180"/>
      <c r="E33" s="240"/>
      <c r="F33" s="189"/>
      <c r="G33" s="241"/>
      <c r="H33" s="242"/>
      <c r="I33" s="243"/>
      <c r="J33" s="180"/>
      <c r="K33" s="244"/>
      <c r="L33" s="175"/>
      <c r="M33" s="411"/>
      <c r="N33" s="415"/>
      <c r="O33" s="416"/>
      <c r="P33" s="467"/>
      <c r="Q33" s="468"/>
      <c r="R33" s="466"/>
      <c r="S33" s="396"/>
      <c r="T33" s="396"/>
    </row>
    <row r="34" spans="1:20" ht="12.75">
      <c r="A34" s="238"/>
      <c r="B34" s="361"/>
      <c r="C34" s="239"/>
      <c r="D34" s="180"/>
      <c r="E34" s="240"/>
      <c r="F34" s="189"/>
      <c r="G34" s="241"/>
      <c r="H34" s="242"/>
      <c r="I34" s="243"/>
      <c r="J34" s="180"/>
      <c r="K34" s="244"/>
      <c r="L34" s="175"/>
      <c r="M34" s="411"/>
      <c r="N34" s="415"/>
      <c r="O34" s="416"/>
      <c r="P34" s="467"/>
      <c r="Q34" s="468"/>
      <c r="R34" s="466"/>
      <c r="S34" s="396"/>
      <c r="T34" s="396"/>
    </row>
    <row r="35" spans="1:20" ht="12.75">
      <c r="A35" s="238"/>
      <c r="B35" s="361"/>
      <c r="C35" s="239"/>
      <c r="D35" s="180"/>
      <c r="E35" s="240"/>
      <c r="F35" s="189"/>
      <c r="G35" s="241"/>
      <c r="H35" s="242"/>
      <c r="I35" s="243"/>
      <c r="J35" s="180"/>
      <c r="K35" s="244"/>
      <c r="L35" s="175"/>
      <c r="M35" s="411"/>
      <c r="N35" s="415"/>
      <c r="O35" s="416"/>
      <c r="P35" s="467"/>
      <c r="Q35" s="468"/>
      <c r="R35" s="466"/>
      <c r="S35" s="396"/>
      <c r="T35" s="396"/>
    </row>
    <row r="36" spans="1:20" ht="12.75">
      <c r="A36" s="238"/>
      <c r="B36" s="361"/>
      <c r="C36" s="239"/>
      <c r="D36" s="180"/>
      <c r="E36" s="240"/>
      <c r="F36" s="189"/>
      <c r="G36" s="241"/>
      <c r="H36" s="242"/>
      <c r="I36" s="243"/>
      <c r="J36" s="180"/>
      <c r="K36" s="244"/>
      <c r="L36" s="175"/>
      <c r="M36" s="411"/>
      <c r="N36" s="415"/>
      <c r="O36" s="416"/>
      <c r="P36" s="467"/>
      <c r="Q36" s="468"/>
      <c r="R36" s="466"/>
      <c r="S36" s="396"/>
      <c r="T36" s="396"/>
    </row>
    <row r="37" spans="1:20" ht="12.75">
      <c r="A37" s="238"/>
      <c r="B37" s="361"/>
      <c r="C37" s="239"/>
      <c r="D37" s="180"/>
      <c r="E37" s="240"/>
      <c r="F37" s="189"/>
      <c r="G37" s="241"/>
      <c r="H37" s="242"/>
      <c r="I37" s="243"/>
      <c r="J37" s="180"/>
      <c r="K37" s="244"/>
      <c r="L37" s="175"/>
      <c r="M37" s="411"/>
      <c r="N37" s="415"/>
      <c r="O37" s="416"/>
      <c r="P37" s="467"/>
      <c r="Q37" s="468"/>
      <c r="R37" s="466"/>
      <c r="S37" s="396"/>
      <c r="T37" s="396"/>
    </row>
    <row r="38" spans="1:20" ht="13.5" thickBot="1">
      <c r="A38" s="238"/>
      <c r="B38" s="361"/>
      <c r="C38" s="239"/>
      <c r="D38" s="180"/>
      <c r="E38" s="240"/>
      <c r="F38" s="189"/>
      <c r="G38" s="241"/>
      <c r="H38" s="242"/>
      <c r="I38" s="243"/>
      <c r="J38" s="180"/>
      <c r="K38" s="244"/>
      <c r="L38" s="175"/>
      <c r="M38" s="411"/>
      <c r="N38" s="415"/>
      <c r="O38" s="416"/>
      <c r="P38" s="467"/>
      <c r="Q38" s="468"/>
      <c r="R38" s="466"/>
      <c r="S38" s="396"/>
      <c r="T38" s="421"/>
    </row>
    <row r="39" spans="1:20" ht="12.75">
      <c r="A39" s="173" t="s">
        <v>25</v>
      </c>
      <c r="B39" s="174"/>
      <c r="C39" s="174"/>
      <c r="D39" s="174"/>
      <c r="E39" s="174"/>
      <c r="F39" s="174"/>
      <c r="G39" s="174"/>
      <c r="H39" s="190"/>
      <c r="I39" s="174"/>
      <c r="J39" s="174"/>
      <c r="K39" s="184"/>
      <c r="L39" s="190"/>
      <c r="M39" s="190"/>
      <c r="N39" s="413">
        <f>MIN(N10:N38)</f>
        <v>0.1</v>
      </c>
      <c r="O39" s="414"/>
      <c r="P39" s="463"/>
      <c r="Q39" s="420"/>
      <c r="R39" s="420"/>
      <c r="S39" s="420">
        <f>MIN(S10:S38)</f>
        <v>0</v>
      </c>
      <c r="T39" s="420">
        <f>MIN(T10:T38)</f>
        <v>0</v>
      </c>
    </row>
    <row r="40" spans="1:20" ht="12.75">
      <c r="A40" s="176"/>
      <c r="B40" s="79"/>
      <c r="C40" s="80"/>
      <c r="D40" s="81"/>
      <c r="E40" s="82"/>
      <c r="F40" s="82"/>
      <c r="G40" s="82"/>
      <c r="H40" s="83"/>
      <c r="I40" s="82"/>
      <c r="J40" s="82"/>
      <c r="K40" s="82"/>
      <c r="L40" s="83"/>
      <c r="M40" s="83"/>
      <c r="N40" s="332">
        <f>MEDIAN(N10,N39)</f>
        <v>0.125</v>
      </c>
      <c r="O40" s="295"/>
      <c r="P40" s="277"/>
      <c r="Q40" s="83"/>
      <c r="R40" s="83"/>
      <c r="S40" s="83"/>
      <c r="T40" s="83"/>
    </row>
    <row r="41" spans="1:20" ht="13.5" thickBot="1">
      <c r="A41" s="162" t="s">
        <v>27</v>
      </c>
      <c r="B41" s="177"/>
      <c r="C41" s="177"/>
      <c r="D41" s="177"/>
      <c r="E41" s="183"/>
      <c r="F41" s="183"/>
      <c r="G41" s="183"/>
      <c r="H41" s="182"/>
      <c r="I41" s="183"/>
      <c r="J41" s="183"/>
      <c r="K41" s="183"/>
      <c r="L41" s="182"/>
      <c r="M41" s="182"/>
      <c r="N41" s="333">
        <f>MAX(N10:N38)</f>
        <v>0.15</v>
      </c>
      <c r="O41" s="305"/>
      <c r="P41" s="287"/>
      <c r="Q41" s="182"/>
      <c r="R41" s="182"/>
      <c r="S41" s="182">
        <f>MAX(S10:S38)</f>
        <v>0</v>
      </c>
      <c r="T41" s="182">
        <f>MAX(T10:T38)</f>
        <v>0</v>
      </c>
    </row>
    <row r="42" spans="1:20" ht="12.75">
      <c r="A42" s="100" t="s">
        <v>28</v>
      </c>
      <c r="B42" s="10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334">
        <f>COUNT(N10:N38)</f>
        <v>5</v>
      </c>
      <c r="O42" s="272"/>
      <c r="P42" s="272"/>
      <c r="Q42" s="92"/>
      <c r="R42" s="92"/>
      <c r="S42" s="92">
        <f>COUNT(S10:S38)</f>
        <v>5</v>
      </c>
      <c r="T42" s="92">
        <f>COUNT(T10:T38)</f>
        <v>5</v>
      </c>
    </row>
    <row r="43" spans="1:20" ht="12.75">
      <c r="A43" s="101" t="s">
        <v>29</v>
      </c>
      <c r="B43" s="10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334">
        <f>COUNTIF(N10:N38,"&lt;0.10")</f>
        <v>0</v>
      </c>
      <c r="O43" s="272"/>
      <c r="P43" s="272"/>
      <c r="Q43" s="92"/>
      <c r="R43" s="92"/>
      <c r="S43" s="92">
        <f>COUNTIF(S10:S38,"&gt;0")</f>
        <v>0</v>
      </c>
      <c r="T43" s="92">
        <f>COUNTIF(T10:T38,"&gt;0")</f>
        <v>0</v>
      </c>
    </row>
    <row r="44" spans="1:20" ht="13.5" thickBot="1">
      <c r="A44" s="102" t="s">
        <v>30</v>
      </c>
      <c r="B44" s="102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335">
        <f>N43/N42</f>
        <v>0</v>
      </c>
      <c r="O44" s="273"/>
      <c r="P44" s="273"/>
      <c r="Q44" s="94"/>
      <c r="R44" s="94"/>
      <c r="S44" s="94">
        <f>S43/S42</f>
        <v>0</v>
      </c>
      <c r="T44" s="94">
        <f>T43/T42</f>
        <v>0</v>
      </c>
    </row>
    <row r="45" spans="1:20" ht="12.75">
      <c r="A45" s="1"/>
      <c r="B45" s="1"/>
      <c r="C45" s="1"/>
      <c r="D45" s="95"/>
      <c r="E45" s="41"/>
      <c r="F45" s="1"/>
      <c r="G45" s="1"/>
      <c r="H45" s="41"/>
      <c r="I45" s="41"/>
      <c r="J45" s="41"/>
      <c r="K45" s="41"/>
      <c r="L45" s="1"/>
      <c r="M45" s="1"/>
      <c r="N45" s="318"/>
      <c r="O45" s="275"/>
      <c r="P45" s="275"/>
      <c r="Q45" s="95"/>
      <c r="R45" s="95"/>
      <c r="S45" s="95"/>
      <c r="T45" s="95"/>
    </row>
    <row r="46" spans="1:20" ht="12.75">
      <c r="A46" s="42" t="s">
        <v>44</v>
      </c>
      <c r="B46" s="42"/>
      <c r="C46" s="1"/>
      <c r="D46" s="95"/>
      <c r="E46" s="41"/>
      <c r="F46" s="1"/>
      <c r="G46" s="95"/>
      <c r="H46" s="119"/>
      <c r="I46" s="41"/>
      <c r="J46" s="41"/>
      <c r="K46" s="41"/>
      <c r="L46" s="1"/>
      <c r="M46" s="1"/>
      <c r="N46" s="318"/>
      <c r="O46" s="306"/>
      <c r="P46" s="275"/>
      <c r="Q46" s="95"/>
      <c r="R46" s="95"/>
      <c r="S46" s="95"/>
      <c r="T46" s="95"/>
    </row>
    <row r="47" spans="1:20" ht="13.5" thickBot="1">
      <c r="A47" s="1"/>
      <c r="B47" s="1"/>
      <c r="C47" s="1"/>
      <c r="D47" s="95"/>
      <c r="E47" s="41"/>
      <c r="F47" s="1"/>
      <c r="G47" s="95"/>
      <c r="H47" s="119"/>
      <c r="I47" s="41"/>
      <c r="J47" s="41"/>
      <c r="K47" s="41"/>
      <c r="L47" s="1"/>
      <c r="M47" s="1"/>
      <c r="N47" s="318"/>
      <c r="O47" s="306"/>
      <c r="P47" s="275"/>
      <c r="Q47" s="95"/>
      <c r="R47" s="95"/>
      <c r="S47" s="95"/>
      <c r="T47" s="95"/>
    </row>
    <row r="48" spans="1:20" ht="26.25" thickBot="1">
      <c r="A48" s="151" t="s">
        <v>24</v>
      </c>
      <c r="B48" s="151" t="s">
        <v>33</v>
      </c>
      <c r="C48" s="7" t="s">
        <v>0</v>
      </c>
      <c r="D48" s="8" t="s">
        <v>1</v>
      </c>
      <c r="E48" s="9" t="s">
        <v>2</v>
      </c>
      <c r="F48" s="10" t="s">
        <v>3</v>
      </c>
      <c r="G48" s="11" t="s">
        <v>4</v>
      </c>
      <c r="H48" s="12" t="s">
        <v>5</v>
      </c>
      <c r="I48" s="13" t="s">
        <v>6</v>
      </c>
      <c r="J48" s="11" t="s">
        <v>7</v>
      </c>
      <c r="K48" s="14" t="s">
        <v>8</v>
      </c>
      <c r="L48" s="43" t="s">
        <v>9</v>
      </c>
      <c r="M48" s="44" t="s">
        <v>10</v>
      </c>
      <c r="N48" s="320" t="s">
        <v>11</v>
      </c>
      <c r="O48" s="292"/>
      <c r="P48" s="263" t="s">
        <v>12</v>
      </c>
      <c r="Q48" s="18" t="s">
        <v>13</v>
      </c>
      <c r="R48" s="13" t="s">
        <v>14</v>
      </c>
      <c r="S48" s="14" t="s">
        <v>15</v>
      </c>
      <c r="T48" s="191" t="s">
        <v>16</v>
      </c>
    </row>
    <row r="49" spans="1:20" ht="12.75">
      <c r="A49" s="158"/>
      <c r="B49" s="254"/>
      <c r="C49" s="58"/>
      <c r="D49" s="54"/>
      <c r="E49" s="121"/>
      <c r="F49" s="47"/>
      <c r="G49" s="45"/>
      <c r="H49" s="141"/>
      <c r="I49" s="140"/>
      <c r="J49" s="45"/>
      <c r="K49" s="127"/>
      <c r="L49" s="50"/>
      <c r="M49" s="51"/>
      <c r="N49" s="336"/>
      <c r="O49" s="307"/>
      <c r="P49" s="274"/>
      <c r="Q49" s="48"/>
      <c r="R49" s="52"/>
      <c r="S49" s="52"/>
      <c r="T49" s="52"/>
    </row>
    <row r="50" spans="1:20" ht="12.75">
      <c r="A50" s="197"/>
      <c r="B50" s="253"/>
      <c r="C50" s="139"/>
      <c r="D50" s="59"/>
      <c r="E50" s="113"/>
      <c r="F50" s="61"/>
      <c r="G50" s="55"/>
      <c r="H50" s="146"/>
      <c r="I50" s="149"/>
      <c r="J50" s="55"/>
      <c r="K50" s="114"/>
      <c r="L50" s="56"/>
      <c r="M50" s="57"/>
      <c r="N50" s="337"/>
      <c r="O50" s="308"/>
      <c r="P50" s="276"/>
      <c r="Q50" s="62"/>
      <c r="R50" s="52"/>
      <c r="S50" s="52"/>
      <c r="T50" s="52"/>
    </row>
    <row r="51" spans="1:20" ht="12.75">
      <c r="A51" s="60"/>
      <c r="B51" s="253"/>
      <c r="C51" s="139"/>
      <c r="D51" s="59"/>
      <c r="E51" s="113"/>
      <c r="F51" s="61"/>
      <c r="G51" s="55"/>
      <c r="H51" s="146"/>
      <c r="I51" s="149"/>
      <c r="J51" s="55"/>
      <c r="K51" s="114"/>
      <c r="L51" s="56"/>
      <c r="M51" s="165"/>
      <c r="N51" s="337"/>
      <c r="O51" s="308"/>
      <c r="P51" s="276"/>
      <c r="Q51" s="62"/>
      <c r="R51" s="52"/>
      <c r="S51" s="52"/>
      <c r="T51" s="52"/>
    </row>
    <row r="52" spans="1:20" ht="12.75">
      <c r="A52" s="64"/>
      <c r="B52" s="255"/>
      <c r="C52" s="65"/>
      <c r="D52" s="70"/>
      <c r="E52" s="118"/>
      <c r="F52" s="67"/>
      <c r="G52" s="66"/>
      <c r="H52" s="147"/>
      <c r="I52" s="150"/>
      <c r="J52" s="66"/>
      <c r="K52" s="138"/>
      <c r="L52" s="56"/>
      <c r="M52" s="57"/>
      <c r="N52" s="338"/>
      <c r="O52" s="309"/>
      <c r="P52" s="267"/>
      <c r="Q52" s="68"/>
      <c r="R52" s="52"/>
      <c r="S52" s="52"/>
      <c r="T52" s="52"/>
    </row>
    <row r="53" spans="1:20" ht="12.75">
      <c r="A53" s="159"/>
      <c r="B53" s="255"/>
      <c r="C53" s="65"/>
      <c r="D53" s="70"/>
      <c r="E53" s="118"/>
      <c r="F53" s="67"/>
      <c r="G53" s="66"/>
      <c r="H53" s="147"/>
      <c r="I53" s="150"/>
      <c r="J53" s="66"/>
      <c r="K53" s="131"/>
      <c r="L53" s="56"/>
      <c r="M53" s="57"/>
      <c r="N53" s="339"/>
      <c r="O53" s="310"/>
      <c r="P53" s="267"/>
      <c r="Q53" s="68"/>
      <c r="R53" s="52"/>
      <c r="S53" s="52"/>
      <c r="T53" s="52"/>
    </row>
    <row r="54" spans="1:20" ht="12.75">
      <c r="A54" s="159"/>
      <c r="B54" s="255"/>
      <c r="C54" s="65"/>
      <c r="D54" s="70"/>
      <c r="E54" s="118"/>
      <c r="F54" s="67"/>
      <c r="G54" s="66"/>
      <c r="H54" s="147"/>
      <c r="I54" s="150"/>
      <c r="J54" s="66"/>
      <c r="K54" s="131"/>
      <c r="L54" s="56"/>
      <c r="M54" s="57"/>
      <c r="N54" s="339"/>
      <c r="O54" s="310"/>
      <c r="P54" s="267"/>
      <c r="Q54" s="68"/>
      <c r="R54" s="52"/>
      <c r="S54" s="52"/>
      <c r="T54" s="52"/>
    </row>
    <row r="55" spans="1:20" ht="12.75">
      <c r="A55" s="159"/>
      <c r="B55" s="255"/>
      <c r="C55" s="65"/>
      <c r="D55" s="70"/>
      <c r="E55" s="118"/>
      <c r="F55" s="67"/>
      <c r="G55" s="66"/>
      <c r="H55" s="147"/>
      <c r="I55" s="150"/>
      <c r="J55" s="66"/>
      <c r="K55" s="131"/>
      <c r="L55" s="56"/>
      <c r="M55" s="57"/>
      <c r="N55" s="339"/>
      <c r="O55" s="310"/>
      <c r="P55" s="267"/>
      <c r="Q55" s="68"/>
      <c r="R55" s="52"/>
      <c r="S55" s="52"/>
      <c r="T55" s="52"/>
    </row>
    <row r="56" spans="1:20" ht="12.75">
      <c r="A56" s="159"/>
      <c r="B56" s="255"/>
      <c r="C56" s="65"/>
      <c r="D56" s="70"/>
      <c r="E56" s="118"/>
      <c r="F56" s="67"/>
      <c r="G56" s="66"/>
      <c r="H56" s="147"/>
      <c r="I56" s="150"/>
      <c r="J56" s="66"/>
      <c r="K56" s="131"/>
      <c r="L56" s="56"/>
      <c r="M56" s="57"/>
      <c r="N56" s="339"/>
      <c r="O56" s="310"/>
      <c r="P56" s="267"/>
      <c r="Q56" s="68"/>
      <c r="R56" s="52"/>
      <c r="S56" s="52"/>
      <c r="T56" s="52"/>
    </row>
    <row r="57" spans="1:20" ht="12.75">
      <c r="A57" s="159"/>
      <c r="B57" s="255"/>
      <c r="C57" s="65"/>
      <c r="D57" s="70"/>
      <c r="E57" s="118"/>
      <c r="F57" s="67"/>
      <c r="G57" s="66"/>
      <c r="H57" s="147"/>
      <c r="I57" s="150"/>
      <c r="J57" s="66"/>
      <c r="K57" s="131"/>
      <c r="L57" s="56"/>
      <c r="M57" s="57"/>
      <c r="N57" s="339"/>
      <c r="O57" s="310"/>
      <c r="P57" s="267"/>
      <c r="Q57" s="68"/>
      <c r="R57" s="52"/>
      <c r="S57" s="52"/>
      <c r="T57" s="52"/>
    </row>
    <row r="58" spans="1:20" ht="13.5" thickBot="1">
      <c r="A58" s="159"/>
      <c r="B58" s="255"/>
      <c r="C58" s="65"/>
      <c r="D58" s="70"/>
      <c r="E58" s="118"/>
      <c r="F58" s="67"/>
      <c r="G58" s="66"/>
      <c r="H58" s="147"/>
      <c r="I58" s="150"/>
      <c r="J58" s="66"/>
      <c r="K58" s="131"/>
      <c r="L58" s="56"/>
      <c r="M58" s="57"/>
      <c r="N58" s="339"/>
      <c r="O58" s="310"/>
      <c r="P58" s="267"/>
      <c r="Q58" s="68"/>
      <c r="R58" s="52"/>
      <c r="S58" s="52"/>
      <c r="T58" s="52"/>
    </row>
    <row r="59" spans="1:20" ht="12.75">
      <c r="A59" s="173" t="s">
        <v>25</v>
      </c>
      <c r="B59" s="72"/>
      <c r="C59" s="106"/>
      <c r="D59" s="72"/>
      <c r="E59" s="73"/>
      <c r="F59" s="72"/>
      <c r="G59" s="72"/>
      <c r="H59" s="75"/>
      <c r="I59" s="73"/>
      <c r="J59" s="73"/>
      <c r="K59" s="73"/>
      <c r="L59" s="74"/>
      <c r="M59" s="74"/>
      <c r="N59" s="340"/>
      <c r="O59" s="311"/>
      <c r="P59" s="268"/>
      <c r="Q59" s="72"/>
      <c r="R59" s="72"/>
      <c r="S59" s="72"/>
      <c r="T59" s="72"/>
    </row>
    <row r="60" spans="1:20" ht="12.75">
      <c r="A60" s="176" t="s">
        <v>26</v>
      </c>
      <c r="B60" s="79"/>
      <c r="C60" s="80"/>
      <c r="D60" s="81"/>
      <c r="E60" s="115"/>
      <c r="F60" s="84"/>
      <c r="G60" s="84"/>
      <c r="H60" s="82"/>
      <c r="I60" s="82"/>
      <c r="J60" s="82"/>
      <c r="K60" s="82"/>
      <c r="L60" s="83"/>
      <c r="M60" s="83"/>
      <c r="N60" s="332"/>
      <c r="O60" s="295"/>
      <c r="P60" s="269"/>
      <c r="Q60" s="81"/>
      <c r="R60" s="81"/>
      <c r="S60" s="81"/>
      <c r="T60" s="81"/>
    </row>
    <row r="61" spans="1:20" ht="13.5" thickBot="1">
      <c r="A61" s="86" t="s">
        <v>27</v>
      </c>
      <c r="B61" s="86"/>
      <c r="C61" s="148"/>
      <c r="D61" s="86"/>
      <c r="E61" s="87"/>
      <c r="F61" s="89"/>
      <c r="G61" s="89"/>
      <c r="H61" s="88"/>
      <c r="I61" s="87"/>
      <c r="J61" s="87"/>
      <c r="K61" s="87"/>
      <c r="L61" s="86"/>
      <c r="M61" s="86"/>
      <c r="N61" s="341"/>
      <c r="O61" s="312"/>
      <c r="P61" s="270"/>
      <c r="Q61" s="86"/>
      <c r="R61" s="86"/>
      <c r="S61" s="86"/>
      <c r="T61" s="86"/>
    </row>
    <row r="62" spans="1:20" ht="12.75">
      <c r="A62" s="100" t="s">
        <v>28</v>
      </c>
      <c r="B62" s="10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342"/>
      <c r="O62" s="271"/>
      <c r="P62" s="271"/>
      <c r="Q62" s="91"/>
      <c r="R62" s="91"/>
      <c r="S62" s="91"/>
      <c r="T62" s="91"/>
    </row>
    <row r="63" spans="1:20" ht="12.75">
      <c r="A63" s="101" t="s">
        <v>29</v>
      </c>
      <c r="B63" s="10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172"/>
      <c r="N63" s="334"/>
      <c r="O63" s="272"/>
      <c r="P63" s="272"/>
      <c r="Q63" s="92"/>
      <c r="R63" s="93"/>
      <c r="S63" s="92"/>
      <c r="T63" s="92"/>
    </row>
    <row r="64" spans="1:20" ht="13.5" thickBot="1">
      <c r="A64" s="102" t="s">
        <v>30</v>
      </c>
      <c r="B64" s="102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171"/>
      <c r="N64" s="335"/>
      <c r="O64" s="273"/>
      <c r="P64" s="273"/>
      <c r="Q64" s="94"/>
      <c r="R64" s="94"/>
      <c r="S64" s="94"/>
      <c r="T64" s="94"/>
    </row>
    <row r="65" spans="1:20" ht="12.75">
      <c r="A65" s="122"/>
      <c r="B65" s="122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343"/>
      <c r="O65" s="288"/>
      <c r="P65" s="288"/>
      <c r="Q65" s="117"/>
      <c r="R65" s="117"/>
      <c r="S65" s="117"/>
      <c r="T65" s="117"/>
    </row>
    <row r="66" spans="1:20" ht="12.75">
      <c r="A66" s="122"/>
      <c r="B66" s="122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343"/>
      <c r="O66" s="288"/>
      <c r="P66" s="288"/>
      <c r="Q66" s="117"/>
      <c r="R66" s="117"/>
      <c r="S66" s="117"/>
      <c r="T66" s="117"/>
    </row>
    <row r="67" spans="1:16" ht="12.75">
      <c r="A67" s="103" t="s">
        <v>31</v>
      </c>
      <c r="B67" s="103"/>
      <c r="N67" s="344"/>
      <c r="O67" s="313"/>
      <c r="P67" s="289"/>
    </row>
    <row r="68" spans="14:16" ht="13.5" thickBot="1">
      <c r="N68" s="344"/>
      <c r="O68" s="313"/>
      <c r="P68" s="289"/>
    </row>
    <row r="69" spans="1:20" ht="26.25" thickBot="1">
      <c r="A69" s="151" t="s">
        <v>24</v>
      </c>
      <c r="B69" s="17"/>
      <c r="C69" s="104" t="s">
        <v>0</v>
      </c>
      <c r="D69" s="8" t="s">
        <v>1</v>
      </c>
      <c r="E69" s="9" t="s">
        <v>2</v>
      </c>
      <c r="F69" s="10" t="s">
        <v>3</v>
      </c>
      <c r="G69" s="11" t="s">
        <v>4</v>
      </c>
      <c r="H69" s="12" t="s">
        <v>5</v>
      </c>
      <c r="I69" s="13" t="s">
        <v>6</v>
      </c>
      <c r="J69" s="11" t="s">
        <v>7</v>
      </c>
      <c r="K69" s="14" t="s">
        <v>8</v>
      </c>
      <c r="L69" s="43" t="s">
        <v>9</v>
      </c>
      <c r="M69" s="97" t="s">
        <v>10</v>
      </c>
      <c r="N69" s="320" t="s">
        <v>11</v>
      </c>
      <c r="O69" s="314"/>
      <c r="P69" s="263" t="s">
        <v>12</v>
      </c>
      <c r="Q69" s="18" t="s">
        <v>13</v>
      </c>
      <c r="R69" s="13" t="s">
        <v>14</v>
      </c>
      <c r="S69" s="14" t="s">
        <v>15</v>
      </c>
      <c r="T69" s="191" t="s">
        <v>16</v>
      </c>
    </row>
    <row r="70" spans="1:20" ht="12.75">
      <c r="A70" s="143" t="s">
        <v>25</v>
      </c>
      <c r="B70" s="105"/>
      <c r="C70" s="106"/>
      <c r="D70" s="78"/>
      <c r="E70" s="76"/>
      <c r="F70" s="77"/>
      <c r="G70" s="77"/>
      <c r="H70" s="76"/>
      <c r="I70" s="76"/>
      <c r="J70" s="76"/>
      <c r="K70" s="76"/>
      <c r="L70" s="78"/>
      <c r="M70" s="78"/>
      <c r="N70" s="345">
        <f>MIN(N39,N59)</f>
        <v>0.1</v>
      </c>
      <c r="O70" s="315"/>
      <c r="P70" s="290"/>
      <c r="Q70" s="78"/>
      <c r="R70" s="78"/>
      <c r="S70" s="78">
        <f>MIN(S39,S59)</f>
        <v>0</v>
      </c>
      <c r="T70" s="78">
        <f>MIN(T39,T59)</f>
        <v>0</v>
      </c>
    </row>
    <row r="71" spans="1:20" ht="12.75">
      <c r="A71" s="107" t="s">
        <v>26</v>
      </c>
      <c r="B71" s="107"/>
      <c r="C71" s="80"/>
      <c r="D71" s="81"/>
      <c r="E71" s="84"/>
      <c r="F71" s="85"/>
      <c r="G71" s="85"/>
      <c r="H71" s="84"/>
      <c r="I71" s="84"/>
      <c r="J71" s="84"/>
      <c r="K71" s="84"/>
      <c r="L71" s="81"/>
      <c r="M71" s="81"/>
      <c r="N71" s="346">
        <f>AVERAGE(N40,N60)</f>
        <v>0.125</v>
      </c>
      <c r="O71" s="316"/>
      <c r="P71" s="269"/>
      <c r="Q71" s="81"/>
      <c r="R71" s="81"/>
      <c r="S71" s="81" t="e">
        <f>AVERAGE(S40,S60)</f>
        <v>#DIV/0!</v>
      </c>
      <c r="T71" s="81" t="e">
        <f>AVERAGE(T40,T60)</f>
        <v>#DIV/0!</v>
      </c>
    </row>
    <row r="72" spans="1:20" ht="13.5" thickBot="1">
      <c r="A72" s="108" t="s">
        <v>27</v>
      </c>
      <c r="B72" s="144"/>
      <c r="C72" s="256"/>
      <c r="D72" s="90"/>
      <c r="E72" s="116"/>
      <c r="F72" s="99"/>
      <c r="G72" s="99"/>
      <c r="H72" s="116"/>
      <c r="I72" s="116"/>
      <c r="J72" s="116"/>
      <c r="K72" s="116"/>
      <c r="L72" s="90"/>
      <c r="M72" s="90"/>
      <c r="N72" s="347">
        <f>MAX(N41,N61)</f>
        <v>0.15</v>
      </c>
      <c r="O72" s="317"/>
      <c r="P72" s="291"/>
      <c r="Q72" s="90"/>
      <c r="R72" s="90"/>
      <c r="S72" s="90">
        <f>MAX(S41,S61)</f>
        <v>0</v>
      </c>
      <c r="T72" s="90">
        <f>MAX(T41,T61)</f>
        <v>0</v>
      </c>
    </row>
    <row r="73" spans="1:20" ht="12.75">
      <c r="A73" s="109" t="s">
        <v>28</v>
      </c>
      <c r="B73" s="109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342">
        <f>SUM(N42,N62)</f>
        <v>5</v>
      </c>
      <c r="O73" s="271"/>
      <c r="P73" s="271"/>
      <c r="Q73" s="91"/>
      <c r="R73" s="91"/>
      <c r="S73" s="91">
        <f>SUM(S42,S62)</f>
        <v>5</v>
      </c>
      <c r="T73" s="91">
        <f>SUM(T42,T62)</f>
        <v>5</v>
      </c>
    </row>
    <row r="74" spans="1:20" ht="12.75">
      <c r="A74" s="101" t="s">
        <v>29</v>
      </c>
      <c r="B74" s="10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72"/>
      <c r="N74" s="334">
        <f>SUM(N43,N63)</f>
        <v>0</v>
      </c>
      <c r="O74" s="272"/>
      <c r="P74" s="272"/>
      <c r="Q74" s="92"/>
      <c r="R74" s="92"/>
      <c r="S74" s="92">
        <f>SUM(S43,S63)</f>
        <v>0</v>
      </c>
      <c r="T74" s="92">
        <f>SUM(T43,T63)</f>
        <v>0</v>
      </c>
    </row>
    <row r="75" spans="1:20" ht="13.5" thickBot="1">
      <c r="A75" s="102" t="s">
        <v>30</v>
      </c>
      <c r="B75" s="102"/>
      <c r="C75" s="94"/>
      <c r="D75" s="257"/>
      <c r="E75" s="94"/>
      <c r="F75" s="94"/>
      <c r="G75" s="94"/>
      <c r="H75" s="94"/>
      <c r="I75" s="94"/>
      <c r="J75" s="94"/>
      <c r="K75" s="94"/>
      <c r="L75" s="94"/>
      <c r="M75" s="171"/>
      <c r="N75" s="335">
        <f>N74/N73</f>
        <v>0</v>
      </c>
      <c r="O75" s="273"/>
      <c r="P75" s="273"/>
      <c r="Q75" s="94"/>
      <c r="R75" s="94"/>
      <c r="S75" s="94">
        <f>S74/S73</f>
        <v>0</v>
      </c>
      <c r="T75" s="94">
        <f>T74/T73</f>
        <v>0</v>
      </c>
    </row>
  </sheetData>
  <sheetProtection/>
  <mergeCells count="1">
    <mergeCell ref="A3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Promovare</cp:lastModifiedBy>
  <cp:lastPrinted>2016-12-05T12:02:46Z</cp:lastPrinted>
  <dcterms:created xsi:type="dcterms:W3CDTF">2017-11-16T21:13:52Z</dcterms:created>
  <dcterms:modified xsi:type="dcterms:W3CDTF">2018-04-23T10:59:31Z</dcterms:modified>
  <cp:category/>
  <cp:version/>
  <cp:contentType/>
  <cp:contentStatus/>
</cp:coreProperties>
</file>